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'Лист1'!$A$1:$N$64</definedName>
  </definedNames>
  <calcPr fullCalcOnLoad="1"/>
</workbook>
</file>

<file path=xl/sharedStrings.xml><?xml version="1.0" encoding="utf-8"?>
<sst xmlns="http://schemas.openxmlformats.org/spreadsheetml/2006/main" count="566" uniqueCount="174">
  <si>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</si>
  <si>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</si>
  <si>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</si>
  <si>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</si>
  <si>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</si>
  <si>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</si>
  <si>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</si>
  <si>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</si>
  <si>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</si>
  <si>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</si>
  <si>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</si>
  <si>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</si>
  <si>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</si>
  <si>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</si>
  <si>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</si>
  <si>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</si>
  <si>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</si>
  <si>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</si>
  <si>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</si>
  <si>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</si>
  <si>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</si>
  <si>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</si>
  <si>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</si>
  <si>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</si>
  <si>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</si>
  <si>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</si>
  <si>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</si>
  <si>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</si>
  <si>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</si>
  <si>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</si>
  <si>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</si>
  <si>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</si>
  <si>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</si>
  <si>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</si>
  <si>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</si>
  <si>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</si>
  <si>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</si>
  <si>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</si>
  <si>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</si>
  <si>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</si>
  <si>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</si>
  <si>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</si>
  <si>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</si>
  <si>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</si>
  <si>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</si>
  <si>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</si>
  <si>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</si>
  <si>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</si>
  <si>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</si>
  <si>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</si>
  <si>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7601</t>
  </si>
  <si>
    <t>8201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</si>
  <si>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</si>
  <si>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</si>
  <si>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</si>
  <si>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</si>
  <si>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</si>
  <si>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</si>
  <si>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</si>
  <si>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</si>
  <si>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</si>
  <si>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</si>
  <si>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</si>
  <si>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</si>
  <si>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</si>
  <si>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</si>
  <si>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</si>
  <si>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</si>
  <si>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</si>
  <si>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</si>
  <si>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</si>
  <si>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</si>
  <si>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</si>
  <si>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</si>
  <si>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</si>
  <si>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</si>
  <si>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</si>
  <si>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</si>
  <si>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</si>
  <si>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</si>
  <si>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</si>
  <si>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</si>
  <si>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</si>
  <si>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</si>
  <si>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</si>
  <si>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</si>
  <si>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</si>
  <si>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</si>
  <si>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</si>
  <si>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</si>
  <si>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</si>
  <si>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</si>
  <si>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</si>
  <si>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</si>
  <si>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</si>
  <si>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</si>
  <si>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</si>
  <si>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</si>
  <si>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</si>
  <si>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</si>
  <si>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</si>
  <si>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Уточненные бюджетные назначения</t>
  </si>
  <si>
    <t xml:space="preserve">Исполнено </t>
  </si>
  <si>
    <t>% исполнения уточненного плана</t>
  </si>
  <si>
    <t>32</t>
  </si>
  <si>
    <t>40</t>
  </si>
  <si>
    <t>Приложение 1</t>
  </si>
  <si>
    <t>060</t>
  </si>
  <si>
    <t>130</t>
  </si>
  <si>
    <t>065</t>
  </si>
  <si>
    <t>(рублей)</t>
  </si>
  <si>
    <t>024</t>
  </si>
  <si>
    <t>7412</t>
  </si>
  <si>
    <t>7492</t>
  </si>
  <si>
    <t>7508</t>
  </si>
  <si>
    <t>НАЛОГИ НА СОВОКУПНЫЙ ДОХОД</t>
  </si>
  <si>
    <t>Единый сельскохозяйственный налог</t>
  </si>
  <si>
    <t>05</t>
  </si>
  <si>
    <t>19</t>
  </si>
  <si>
    <t>33</t>
  </si>
  <si>
    <t>34</t>
  </si>
  <si>
    <t>37</t>
  </si>
  <si>
    <t>38</t>
  </si>
  <si>
    <t>42</t>
  </si>
  <si>
    <t>60</t>
  </si>
  <si>
    <t>43</t>
  </si>
  <si>
    <t>Налог на имущество физических лиц, взимаемый по ставкам, применяемым к объектам налогооблажения, распределенным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</si>
  <si>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</si>
  <si>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</si>
  <si>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</si>
  <si>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государсвенной и муниципальной собственности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</si>
  <si>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</si>
  <si>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</si>
  <si>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</si>
  <si>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</si>
  <si>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</si>
  <si>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</si>
  <si>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150</t>
  </si>
  <si>
    <t>Дотации на выравнивание бюджетной обеспеченности (за счет краевой субвенции)</t>
  </si>
  <si>
    <t>Дотации на выравнивание бюджетной обеспеченности (за счет средств районного бюджета)</t>
  </si>
  <si>
    <t>Прочие межбюджетные трансферты на реализацию государственных полномочий по составлению протоколов об административных правонорушениях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</si>
  <si>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</si>
  <si>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</t>
  </si>
  <si>
    <t>44</t>
  </si>
  <si>
    <t>ВСЕГО</t>
  </si>
  <si>
    <t>45</t>
  </si>
  <si>
    <t>46</t>
  </si>
  <si>
    <t>47</t>
  </si>
  <si>
    <t>48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</si>
  <si>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 </t>
  </si>
  <si>
    <t xml:space="preserve"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</si>
  <si>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 xml:space="preserve">Доходы бюджетов 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</si>
  <si>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</si>
  <si>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7555</t>
  </si>
  <si>
    <t>Прочие межбюджетные трансферты на организацию и проведение акарицидных обработок мест массового отдыха населения</t>
  </si>
  <si>
    <t>Прочие межбюджетные трансферты бюджетам поселений на содержание автомобильных дорого общего пользования местного значения сельских поселений за счет средств дорожного фонда Красноярского края</t>
  </si>
  <si>
    <t xml:space="preserve"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 </t>
  </si>
  <si>
    <t>50</t>
  </si>
  <si>
    <t>51</t>
  </si>
  <si>
    <t>52</t>
  </si>
  <si>
    <t>Прочие межбюджетные трансферты бюджетам поселений на обеспечение первичных мер пожарной безопасности безопасности</t>
  </si>
  <si>
    <t>Доходы 
бюджета сельсовета
2019 года</t>
  </si>
  <si>
    <t>5497</t>
  </si>
  <si>
    <t>Прочие межбюджетные трансферты бюджетам поселений на предоставление социальных выплат молодым семьям на приобретение (строительство) жилья</t>
  </si>
  <si>
    <t>1021</t>
  </si>
  <si>
    <t>Прочие межбюджетные трансферты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</si>
  <si>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7509</t>
  </si>
  <si>
    <t xml:space="preserve"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 </t>
  </si>
  <si>
    <t>53</t>
  </si>
  <si>
    <t>54</t>
  </si>
  <si>
    <t>55</t>
  </si>
  <si>
    <t>№ 056-П от 19.07.2019г</t>
  </si>
  <si>
    <t xml:space="preserve">к Постановлению администрации Причулымского сельсовета </t>
  </si>
  <si>
    <t xml:space="preserve">Доходы бюджета Причулымского сельсовета  за 1 полугодие 2019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</si>
</sst>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#,##0.00\ &quot;₽&quot;"/>
    <numFmt numFmtId="176" formatCode="0.00;[Red]0.00"/>
    <numFmt numFmtId="177" formatCode="#,##0.00;[Red]#,##0.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49" fontId="3" fillId="32" borderId="10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2" fontId="3" fillId="0" borderId="10" xfId="0" applyNumberFormat="1" applyFont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distributed" wrapText="1"/>
      <protection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vertical="top"/>
    </xf>
    <xf numFmtId="177" fontId="3" fillId="0" borderId="10" xfId="0" applyNumberFormat="1" applyFont="1" applyFill="1" applyBorder="1" applyAlignment="1">
      <alignment vertical="top"/>
    </xf>
    <xf numFmtId="177" fontId="3" fillId="0" borderId="11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zoomScale="75" zoomScaleSheetLayoutView="75" zoomScalePageLayoutView="0" workbookViewId="0" topLeftCell="A1">
      <selection activeCell="J6" sqref="J6:J7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0.75390625" style="1" customWidth="1"/>
    <col min="11" max="11" width="11.625" style="0" customWidth="1"/>
    <col min="12" max="12" width="11.875" style="0" customWidth="1"/>
    <col min="13" max="14" width="10.625" style="0" customWidth="1"/>
    <col min="15" max="17" width="12.75390625" style="0" bestFit="1" customWidth="1"/>
  </cols>
  <sheetData>
    <row r="1" spans="1:14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36" t="s">
        <v>106</v>
      </c>
      <c r="L1" s="36"/>
      <c r="M1" s="36"/>
      <c r="N1" s="36"/>
    </row>
    <row r="2" spans="1:14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48" t="s">
        <v>172</v>
      </c>
      <c r="K2" s="48"/>
      <c r="L2" s="48"/>
      <c r="M2" s="48"/>
      <c r="N2" s="48"/>
    </row>
    <row r="3" spans="1:14" s="2" customFormat="1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37" t="s">
        <v>171</v>
      </c>
      <c r="L3" s="37"/>
      <c r="M3" s="37"/>
      <c r="N3" s="37"/>
    </row>
    <row r="4" spans="1:14" s="2" customFormat="1" ht="15.75" customHeight="1">
      <c r="A4" s="38" t="s">
        <v>173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2" customFormat="1" ht="14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10" t="s">
        <v>110</v>
      </c>
    </row>
    <row r="6" spans="1:14" s="2" customFormat="1" ht="12.75" customHeight="1">
      <c r="A6" s="40" t="s">
        <v>2</v>
      </c>
      <c r="B6" s="41" t="s">
        <v>1</v>
      </c>
      <c r="C6" s="42"/>
      <c r="D6" s="42"/>
      <c r="E6" s="42"/>
      <c r="F6" s="42"/>
      <c r="G6" s="42"/>
      <c r="H6" s="42"/>
      <c r="I6" s="42"/>
      <c r="J6" s="43" t="s">
        <v>63</v>
      </c>
      <c r="K6" s="43" t="s">
        <v>161</v>
      </c>
      <c r="L6" s="43" t="s">
        <v>101</v>
      </c>
      <c r="M6" s="43" t="s">
        <v>102</v>
      </c>
      <c r="N6" s="43" t="s">
        <v>103</v>
      </c>
    </row>
    <row r="7" spans="1:14" s="2" customFormat="1" ht="144.75" customHeight="1">
      <c r="A7" s="40"/>
      <c r="B7" s="3" t="s">
        <v>3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4</v>
      </c>
      <c r="H7" s="3" t="s">
        <v>5</v>
      </c>
      <c r="I7" s="3" t="s">
        <v>62</v>
      </c>
      <c r="J7" s="44"/>
      <c r="K7" s="44"/>
      <c r="L7" s="44"/>
      <c r="M7" s="43"/>
      <c r="N7" s="44"/>
    </row>
    <row r="8" spans="1:14" s="2" customFormat="1" ht="13.5" customHeight="1">
      <c r="A8" s="1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</row>
    <row r="9" spans="1:17" ht="25.5">
      <c r="A9" s="7" t="s">
        <v>10</v>
      </c>
      <c r="B9" s="6" t="s">
        <v>13</v>
      </c>
      <c r="C9" s="6" t="s">
        <v>10</v>
      </c>
      <c r="D9" s="6" t="s">
        <v>11</v>
      </c>
      <c r="E9" s="6" t="s">
        <v>11</v>
      </c>
      <c r="F9" s="6" t="s">
        <v>13</v>
      </c>
      <c r="G9" s="6" t="s">
        <v>11</v>
      </c>
      <c r="H9" s="6" t="s">
        <v>14</v>
      </c>
      <c r="I9" s="6" t="s">
        <v>13</v>
      </c>
      <c r="J9" s="4" t="s">
        <v>12</v>
      </c>
      <c r="K9" s="33">
        <f>K10+K13+K22+K25+K30+K33+K36+K19</f>
        <v>839900</v>
      </c>
      <c r="L9" s="33">
        <f>L10+L13+L19+L22+L30+L33+L36</f>
        <v>839900</v>
      </c>
      <c r="M9" s="28">
        <f>M10+M13+M19+M22+M30+M33+M37</f>
        <v>223502.45</v>
      </c>
      <c r="N9" s="23">
        <f>M9/L9*100</f>
        <v>26.61060245267294</v>
      </c>
      <c r="O9" s="5"/>
      <c r="P9" s="5"/>
      <c r="Q9" s="5"/>
    </row>
    <row r="10" spans="1:17" ht="12.75">
      <c r="A10" s="7" t="s">
        <v>20</v>
      </c>
      <c r="B10" s="17" t="s">
        <v>21</v>
      </c>
      <c r="C10" s="17" t="s">
        <v>10</v>
      </c>
      <c r="D10" s="17" t="s">
        <v>17</v>
      </c>
      <c r="E10" s="17" t="s">
        <v>11</v>
      </c>
      <c r="F10" s="17" t="s">
        <v>13</v>
      </c>
      <c r="G10" s="17" t="s">
        <v>11</v>
      </c>
      <c r="H10" s="17" t="s">
        <v>14</v>
      </c>
      <c r="I10" s="17" t="s">
        <v>30</v>
      </c>
      <c r="J10" s="18" t="s">
        <v>85</v>
      </c>
      <c r="K10" s="33">
        <f aca="true" t="shared" si="0" ref="K10:M11">K11</f>
        <v>55900</v>
      </c>
      <c r="L10" s="33">
        <f t="shared" si="0"/>
        <v>55900</v>
      </c>
      <c r="M10" s="28">
        <f t="shared" si="0"/>
        <v>27058.25</v>
      </c>
      <c r="N10" s="23">
        <f aca="true" t="shared" si="1" ref="N10:N63">M10/L10*100</f>
        <v>48.40474060822898</v>
      </c>
      <c r="O10" s="5"/>
      <c r="P10" s="5"/>
      <c r="Q10" s="5"/>
    </row>
    <row r="11" spans="1:17" ht="12.75">
      <c r="A11" s="7" t="s">
        <v>22</v>
      </c>
      <c r="B11" s="17" t="s">
        <v>21</v>
      </c>
      <c r="C11" s="17" t="s">
        <v>10</v>
      </c>
      <c r="D11" s="17" t="s">
        <v>17</v>
      </c>
      <c r="E11" s="17" t="s">
        <v>18</v>
      </c>
      <c r="F11" s="17" t="s">
        <v>13</v>
      </c>
      <c r="G11" s="17" t="s">
        <v>11</v>
      </c>
      <c r="H11" s="17" t="s">
        <v>14</v>
      </c>
      <c r="I11" s="17" t="s">
        <v>30</v>
      </c>
      <c r="J11" s="18" t="s">
        <v>86</v>
      </c>
      <c r="K11" s="33">
        <f t="shared" si="0"/>
        <v>55900</v>
      </c>
      <c r="L11" s="33">
        <f t="shared" si="0"/>
        <v>55900</v>
      </c>
      <c r="M11" s="28">
        <f t="shared" si="0"/>
        <v>27058.25</v>
      </c>
      <c r="N11" s="23">
        <f t="shared" si="1"/>
        <v>48.40474060822898</v>
      </c>
      <c r="O11" s="5"/>
      <c r="P11" s="5"/>
      <c r="Q11" s="5"/>
    </row>
    <row r="12" spans="1:17" ht="105.75" customHeight="1">
      <c r="A12" s="7" t="s">
        <v>23</v>
      </c>
      <c r="B12" s="6" t="s">
        <v>21</v>
      </c>
      <c r="C12" s="6" t="s">
        <v>10</v>
      </c>
      <c r="D12" s="6" t="s">
        <v>17</v>
      </c>
      <c r="E12" s="6" t="s">
        <v>18</v>
      </c>
      <c r="F12" s="6" t="s">
        <v>39</v>
      </c>
      <c r="G12" s="6" t="s">
        <v>17</v>
      </c>
      <c r="H12" s="6" t="s">
        <v>14</v>
      </c>
      <c r="I12" s="6" t="s">
        <v>30</v>
      </c>
      <c r="J12" s="4" t="s">
        <v>59</v>
      </c>
      <c r="K12" s="33">
        <v>55900</v>
      </c>
      <c r="L12" s="33">
        <v>55900</v>
      </c>
      <c r="M12" s="29">
        <v>27058.25</v>
      </c>
      <c r="N12" s="23">
        <f t="shared" si="1"/>
        <v>48.40474060822898</v>
      </c>
      <c r="O12" s="5"/>
      <c r="P12" s="5"/>
      <c r="Q12" s="5"/>
    </row>
    <row r="13" spans="1:17" ht="43.5" customHeight="1">
      <c r="A13" s="7" t="s">
        <v>24</v>
      </c>
      <c r="B13" s="6" t="s">
        <v>55</v>
      </c>
      <c r="C13" s="6" t="s">
        <v>10</v>
      </c>
      <c r="D13" s="6" t="s">
        <v>29</v>
      </c>
      <c r="E13" s="6" t="s">
        <v>11</v>
      </c>
      <c r="F13" s="6" t="s">
        <v>13</v>
      </c>
      <c r="G13" s="6" t="s">
        <v>11</v>
      </c>
      <c r="H13" s="6" t="s">
        <v>14</v>
      </c>
      <c r="I13" s="6" t="s">
        <v>13</v>
      </c>
      <c r="J13" s="4" t="s">
        <v>87</v>
      </c>
      <c r="K13" s="33">
        <f>K14</f>
        <v>272800</v>
      </c>
      <c r="L13" s="33">
        <f>L14</f>
        <v>272800</v>
      </c>
      <c r="M13" s="28">
        <f>M14</f>
        <v>143523.82</v>
      </c>
      <c r="N13" s="23">
        <f t="shared" si="1"/>
        <v>52.611370967741934</v>
      </c>
      <c r="O13" s="5"/>
      <c r="P13" s="5"/>
      <c r="Q13" s="5"/>
    </row>
    <row r="14" spans="1:17" ht="45.75" customHeight="1">
      <c r="A14" s="7" t="s">
        <v>25</v>
      </c>
      <c r="B14" s="17" t="s">
        <v>13</v>
      </c>
      <c r="C14" s="17" t="s">
        <v>10</v>
      </c>
      <c r="D14" s="17" t="s">
        <v>29</v>
      </c>
      <c r="E14" s="17" t="s">
        <v>18</v>
      </c>
      <c r="F14" s="17" t="s">
        <v>13</v>
      </c>
      <c r="G14" s="17" t="s">
        <v>17</v>
      </c>
      <c r="H14" s="17" t="s">
        <v>14</v>
      </c>
      <c r="I14" s="17" t="s">
        <v>30</v>
      </c>
      <c r="J14" s="18" t="s">
        <v>74</v>
      </c>
      <c r="K14" s="33">
        <f>K15+K16+K17+K18</f>
        <v>272800</v>
      </c>
      <c r="L14" s="33">
        <f>L15+L16+L17+L18</f>
        <v>272800</v>
      </c>
      <c r="M14" s="28">
        <v>143523.82</v>
      </c>
      <c r="N14" s="23">
        <f t="shared" si="1"/>
        <v>52.611370967741934</v>
      </c>
      <c r="O14" s="5"/>
      <c r="P14" s="5"/>
      <c r="Q14" s="5"/>
    </row>
    <row r="15" spans="1:17" ht="107.25" customHeight="1">
      <c r="A15" s="7" t="s">
        <v>60</v>
      </c>
      <c r="B15" s="6" t="s">
        <v>55</v>
      </c>
      <c r="C15" s="6" t="s">
        <v>10</v>
      </c>
      <c r="D15" s="6" t="s">
        <v>29</v>
      </c>
      <c r="E15" s="6" t="s">
        <v>18</v>
      </c>
      <c r="F15" s="6" t="s">
        <v>40</v>
      </c>
      <c r="G15" s="6" t="s">
        <v>17</v>
      </c>
      <c r="H15" s="6" t="s">
        <v>14</v>
      </c>
      <c r="I15" s="6" t="s">
        <v>30</v>
      </c>
      <c r="J15" s="4" t="s">
        <v>43</v>
      </c>
      <c r="K15" s="33">
        <v>98800</v>
      </c>
      <c r="L15" s="33">
        <v>98800</v>
      </c>
      <c r="M15" s="29">
        <v>65153.8</v>
      </c>
      <c r="N15" s="23">
        <f t="shared" si="1"/>
        <v>65.94514170040486</v>
      </c>
      <c r="O15" s="5"/>
      <c r="P15" s="5"/>
      <c r="Q15" s="5"/>
    </row>
    <row r="16" spans="1:17" ht="132.75" customHeight="1">
      <c r="A16" s="7" t="s">
        <v>26</v>
      </c>
      <c r="B16" s="6" t="s">
        <v>55</v>
      </c>
      <c r="C16" s="6" t="s">
        <v>10</v>
      </c>
      <c r="D16" s="6" t="s">
        <v>29</v>
      </c>
      <c r="E16" s="6" t="s">
        <v>18</v>
      </c>
      <c r="F16" s="6" t="s">
        <v>41</v>
      </c>
      <c r="G16" s="6" t="s">
        <v>17</v>
      </c>
      <c r="H16" s="6" t="s">
        <v>14</v>
      </c>
      <c r="I16" s="6" t="s">
        <v>30</v>
      </c>
      <c r="J16" s="4" t="s">
        <v>42</v>
      </c>
      <c r="K16" s="33">
        <v>700</v>
      </c>
      <c r="L16" s="34">
        <v>700</v>
      </c>
      <c r="M16" s="29">
        <v>494.32</v>
      </c>
      <c r="N16" s="23">
        <f t="shared" si="1"/>
        <v>70.61714285714285</v>
      </c>
      <c r="O16" s="5"/>
      <c r="P16" s="5"/>
      <c r="Q16" s="5"/>
    </row>
    <row r="17" spans="1:17" ht="109.5" customHeight="1">
      <c r="A17" s="7" t="s">
        <v>27</v>
      </c>
      <c r="B17" s="6" t="s">
        <v>55</v>
      </c>
      <c r="C17" s="6" t="s">
        <v>10</v>
      </c>
      <c r="D17" s="6" t="s">
        <v>29</v>
      </c>
      <c r="E17" s="6" t="s">
        <v>18</v>
      </c>
      <c r="F17" s="6" t="s">
        <v>44</v>
      </c>
      <c r="G17" s="6" t="s">
        <v>17</v>
      </c>
      <c r="H17" s="6" t="s">
        <v>14</v>
      </c>
      <c r="I17" s="6" t="s">
        <v>30</v>
      </c>
      <c r="J17" s="4" t="s">
        <v>45</v>
      </c>
      <c r="K17" s="33">
        <v>191500</v>
      </c>
      <c r="L17" s="33">
        <v>191500</v>
      </c>
      <c r="M17" s="29">
        <v>90286.02</v>
      </c>
      <c r="N17" s="23">
        <f t="shared" si="1"/>
        <v>47.146746736292435</v>
      </c>
      <c r="O17" s="5"/>
      <c r="P17" s="5"/>
      <c r="Q17" s="5"/>
    </row>
    <row r="18" spans="1:17" ht="105" customHeight="1">
      <c r="A18" s="7" t="s">
        <v>28</v>
      </c>
      <c r="B18" s="6" t="s">
        <v>55</v>
      </c>
      <c r="C18" s="6" t="s">
        <v>10</v>
      </c>
      <c r="D18" s="6" t="s">
        <v>29</v>
      </c>
      <c r="E18" s="6" t="s">
        <v>18</v>
      </c>
      <c r="F18" s="6" t="s">
        <v>46</v>
      </c>
      <c r="G18" s="6" t="s">
        <v>17</v>
      </c>
      <c r="H18" s="6" t="s">
        <v>14</v>
      </c>
      <c r="I18" s="6" t="s">
        <v>30</v>
      </c>
      <c r="J18" s="4" t="s">
        <v>47</v>
      </c>
      <c r="K18" s="33">
        <v>-18200</v>
      </c>
      <c r="L18" s="33">
        <v>-18200</v>
      </c>
      <c r="M18" s="28">
        <v>-12410.32</v>
      </c>
      <c r="N18" s="23">
        <f t="shared" si="1"/>
        <v>68.18857142857144</v>
      </c>
      <c r="O18" s="5"/>
      <c r="P18" s="5"/>
      <c r="Q18" s="5"/>
    </row>
    <row r="19" spans="1:17" ht="21" customHeight="1">
      <c r="A19" s="7" t="s">
        <v>15</v>
      </c>
      <c r="B19" s="6" t="s">
        <v>21</v>
      </c>
      <c r="C19" s="6" t="s">
        <v>10</v>
      </c>
      <c r="D19" s="6" t="s">
        <v>117</v>
      </c>
      <c r="E19" s="6" t="s">
        <v>11</v>
      </c>
      <c r="F19" s="6" t="s">
        <v>13</v>
      </c>
      <c r="G19" s="6" t="s">
        <v>11</v>
      </c>
      <c r="H19" s="6" t="s">
        <v>14</v>
      </c>
      <c r="I19" s="6" t="s">
        <v>13</v>
      </c>
      <c r="J19" s="4" t="s">
        <v>115</v>
      </c>
      <c r="K19" s="33">
        <f aca="true" t="shared" si="2" ref="K19:M20">K20</f>
        <v>1600</v>
      </c>
      <c r="L19" s="33">
        <f t="shared" si="2"/>
        <v>1600</v>
      </c>
      <c r="M19" s="28">
        <f t="shared" si="2"/>
        <v>0</v>
      </c>
      <c r="N19" s="23">
        <f t="shared" si="1"/>
        <v>0</v>
      </c>
      <c r="O19" s="5"/>
      <c r="P19" s="5"/>
      <c r="Q19" s="5"/>
    </row>
    <row r="20" spans="1:17" ht="18" customHeight="1">
      <c r="A20" s="7" t="s">
        <v>16</v>
      </c>
      <c r="B20" s="6" t="s">
        <v>21</v>
      </c>
      <c r="C20" s="6" t="s">
        <v>10</v>
      </c>
      <c r="D20" s="6" t="s">
        <v>117</v>
      </c>
      <c r="E20" s="6" t="s">
        <v>29</v>
      </c>
      <c r="F20" s="6" t="s">
        <v>13</v>
      </c>
      <c r="G20" s="6" t="s">
        <v>17</v>
      </c>
      <c r="H20" s="6" t="s">
        <v>14</v>
      </c>
      <c r="I20" s="6" t="s">
        <v>13</v>
      </c>
      <c r="J20" s="4" t="s">
        <v>116</v>
      </c>
      <c r="K20" s="33">
        <f t="shared" si="2"/>
        <v>1600</v>
      </c>
      <c r="L20" s="33">
        <f t="shared" si="2"/>
        <v>1600</v>
      </c>
      <c r="M20" s="28">
        <f t="shared" si="2"/>
        <v>0</v>
      </c>
      <c r="N20" s="23">
        <f t="shared" si="1"/>
        <v>0</v>
      </c>
      <c r="O20" s="5"/>
      <c r="P20" s="5"/>
      <c r="Q20" s="5"/>
    </row>
    <row r="21" spans="1:17" ht="16.5" customHeight="1">
      <c r="A21" s="7" t="s">
        <v>35</v>
      </c>
      <c r="B21" s="6" t="s">
        <v>21</v>
      </c>
      <c r="C21" s="6" t="s">
        <v>10</v>
      </c>
      <c r="D21" s="6" t="s">
        <v>117</v>
      </c>
      <c r="E21" s="6" t="s">
        <v>29</v>
      </c>
      <c r="F21" s="6" t="s">
        <v>39</v>
      </c>
      <c r="G21" s="6" t="s">
        <v>17</v>
      </c>
      <c r="H21" s="6" t="s">
        <v>14</v>
      </c>
      <c r="I21" s="6" t="s">
        <v>13</v>
      </c>
      <c r="J21" s="4" t="s">
        <v>116</v>
      </c>
      <c r="K21" s="33">
        <v>1600</v>
      </c>
      <c r="L21" s="33">
        <v>1600</v>
      </c>
      <c r="M21" s="28">
        <v>0</v>
      </c>
      <c r="N21" s="23">
        <f t="shared" si="1"/>
        <v>0</v>
      </c>
      <c r="O21" s="5"/>
      <c r="P21" s="5"/>
      <c r="Q21" s="5"/>
    </row>
    <row r="22" spans="1:17" ht="14.25" customHeight="1">
      <c r="A22" s="7" t="s">
        <v>36</v>
      </c>
      <c r="B22" s="6" t="s">
        <v>21</v>
      </c>
      <c r="C22" s="6" t="s">
        <v>10</v>
      </c>
      <c r="D22" s="6" t="s">
        <v>32</v>
      </c>
      <c r="E22" s="6" t="s">
        <v>11</v>
      </c>
      <c r="F22" s="6" t="s">
        <v>13</v>
      </c>
      <c r="G22" s="6" t="s">
        <v>11</v>
      </c>
      <c r="H22" s="6" t="s">
        <v>14</v>
      </c>
      <c r="I22" s="6" t="s">
        <v>13</v>
      </c>
      <c r="J22" s="4" t="s">
        <v>88</v>
      </c>
      <c r="K22" s="33">
        <f>K23</f>
        <v>164600</v>
      </c>
      <c r="L22" s="33">
        <f>L24+L25</f>
        <v>395300</v>
      </c>
      <c r="M22" s="28">
        <f>M24+M25</f>
        <v>39130.76</v>
      </c>
      <c r="N22" s="23">
        <f t="shared" si="1"/>
        <v>9.89900328864154</v>
      </c>
      <c r="O22" s="5"/>
      <c r="P22" s="5"/>
      <c r="Q22" s="5"/>
    </row>
    <row r="23" spans="1:17" ht="14.25" customHeight="1">
      <c r="A23" s="7" t="s">
        <v>68</v>
      </c>
      <c r="B23" s="6" t="s">
        <v>21</v>
      </c>
      <c r="C23" s="6" t="s">
        <v>10</v>
      </c>
      <c r="D23" s="6" t="s">
        <v>32</v>
      </c>
      <c r="E23" s="6" t="s">
        <v>17</v>
      </c>
      <c r="F23" s="6" t="s">
        <v>13</v>
      </c>
      <c r="G23" s="6" t="s">
        <v>11</v>
      </c>
      <c r="H23" s="6" t="s">
        <v>14</v>
      </c>
      <c r="I23" s="6" t="s">
        <v>13</v>
      </c>
      <c r="J23" s="4" t="s">
        <v>89</v>
      </c>
      <c r="K23" s="33">
        <f>K24</f>
        <v>164600</v>
      </c>
      <c r="L23" s="33">
        <f>L22</f>
        <v>395300</v>
      </c>
      <c r="M23" s="28">
        <f>M22</f>
        <v>39130.76</v>
      </c>
      <c r="N23" s="23">
        <f t="shared" si="1"/>
        <v>9.89900328864154</v>
      </c>
      <c r="O23" s="5"/>
      <c r="P23" s="5"/>
      <c r="Q23" s="5"/>
    </row>
    <row r="24" spans="1:17" ht="69.75" customHeight="1">
      <c r="A24" s="7" t="s">
        <v>37</v>
      </c>
      <c r="B24" s="6" t="s">
        <v>21</v>
      </c>
      <c r="C24" s="6" t="s">
        <v>10</v>
      </c>
      <c r="D24" s="6" t="s">
        <v>32</v>
      </c>
      <c r="E24" s="6" t="s">
        <v>17</v>
      </c>
      <c r="F24" s="6" t="s">
        <v>19</v>
      </c>
      <c r="G24" s="6" t="s">
        <v>28</v>
      </c>
      <c r="H24" s="6" t="s">
        <v>14</v>
      </c>
      <c r="I24" s="6" t="s">
        <v>30</v>
      </c>
      <c r="J24" s="4" t="s">
        <v>126</v>
      </c>
      <c r="K24" s="33">
        <v>164600</v>
      </c>
      <c r="L24" s="33">
        <v>164600</v>
      </c>
      <c r="M24" s="28">
        <v>16070.15</v>
      </c>
      <c r="N24" s="23">
        <f t="shared" si="1"/>
        <v>9.763153098420412</v>
      </c>
      <c r="O24" s="5"/>
      <c r="P24" s="5"/>
      <c r="Q24" s="5"/>
    </row>
    <row r="25" spans="1:17" ht="16.5" customHeight="1">
      <c r="A25" s="7" t="s">
        <v>61</v>
      </c>
      <c r="B25" s="6" t="s">
        <v>21</v>
      </c>
      <c r="C25" s="6" t="s">
        <v>10</v>
      </c>
      <c r="D25" s="6" t="s">
        <v>32</v>
      </c>
      <c r="E25" s="6" t="s">
        <v>32</v>
      </c>
      <c r="F25" s="6" t="s">
        <v>13</v>
      </c>
      <c r="G25" s="6" t="s">
        <v>11</v>
      </c>
      <c r="H25" s="6" t="s">
        <v>14</v>
      </c>
      <c r="I25" s="6" t="s">
        <v>13</v>
      </c>
      <c r="J25" s="4" t="s">
        <v>75</v>
      </c>
      <c r="K25" s="33">
        <f>K26+K28</f>
        <v>230700</v>
      </c>
      <c r="L25" s="33">
        <f>L26+L28</f>
        <v>230700</v>
      </c>
      <c r="M25" s="28">
        <v>23060.61</v>
      </c>
      <c r="N25" s="23">
        <f t="shared" si="1"/>
        <v>9.99592977893368</v>
      </c>
      <c r="O25" s="5"/>
      <c r="P25" s="5"/>
      <c r="Q25" s="5"/>
    </row>
    <row r="26" spans="1:17" ht="16.5" customHeight="1">
      <c r="A26" s="7" t="s">
        <v>56</v>
      </c>
      <c r="B26" s="6" t="s">
        <v>21</v>
      </c>
      <c r="C26" s="6" t="s">
        <v>10</v>
      </c>
      <c r="D26" s="6" t="s">
        <v>32</v>
      </c>
      <c r="E26" s="6" t="s">
        <v>32</v>
      </c>
      <c r="F26" s="6" t="s">
        <v>19</v>
      </c>
      <c r="G26" s="6" t="s">
        <v>11</v>
      </c>
      <c r="H26" s="6" t="s">
        <v>14</v>
      </c>
      <c r="I26" s="6" t="s">
        <v>30</v>
      </c>
      <c r="J26" s="4" t="s">
        <v>90</v>
      </c>
      <c r="K26" s="33">
        <f>K27</f>
        <v>19300</v>
      </c>
      <c r="L26" s="33">
        <f>L27</f>
        <v>19300</v>
      </c>
      <c r="M26" s="28">
        <f>M27</f>
        <v>866</v>
      </c>
      <c r="N26" s="23">
        <f t="shared" si="1"/>
        <v>4.487046632124352</v>
      </c>
      <c r="O26" s="5"/>
      <c r="P26" s="5"/>
      <c r="Q26" s="5"/>
    </row>
    <row r="27" spans="1:17" ht="54.75" customHeight="1">
      <c r="A27" s="7" t="s">
        <v>118</v>
      </c>
      <c r="B27" s="6" t="s">
        <v>21</v>
      </c>
      <c r="C27" s="6" t="s">
        <v>10</v>
      </c>
      <c r="D27" s="6" t="s">
        <v>32</v>
      </c>
      <c r="E27" s="6" t="s">
        <v>32</v>
      </c>
      <c r="F27" s="6" t="s">
        <v>64</v>
      </c>
      <c r="G27" s="6" t="s">
        <v>28</v>
      </c>
      <c r="H27" s="6" t="s">
        <v>14</v>
      </c>
      <c r="I27" s="6" t="s">
        <v>30</v>
      </c>
      <c r="J27" s="4" t="s">
        <v>127</v>
      </c>
      <c r="K27" s="33">
        <v>19300</v>
      </c>
      <c r="L27" s="33">
        <v>19300</v>
      </c>
      <c r="M27" s="28">
        <v>866</v>
      </c>
      <c r="N27" s="23">
        <f t="shared" si="1"/>
        <v>4.487046632124352</v>
      </c>
      <c r="O27" s="5"/>
      <c r="P27" s="5"/>
      <c r="Q27" s="5"/>
    </row>
    <row r="28" spans="1:17" ht="16.5" customHeight="1">
      <c r="A28" s="7" t="s">
        <v>78</v>
      </c>
      <c r="B28" s="6" t="s">
        <v>21</v>
      </c>
      <c r="C28" s="6" t="s">
        <v>10</v>
      </c>
      <c r="D28" s="6" t="s">
        <v>32</v>
      </c>
      <c r="E28" s="6" t="s">
        <v>32</v>
      </c>
      <c r="F28" s="6" t="s">
        <v>73</v>
      </c>
      <c r="G28" s="6" t="s">
        <v>11</v>
      </c>
      <c r="H28" s="6" t="s">
        <v>14</v>
      </c>
      <c r="I28" s="6" t="s">
        <v>30</v>
      </c>
      <c r="J28" s="4" t="s">
        <v>91</v>
      </c>
      <c r="K28" s="33">
        <f>K29</f>
        <v>211400</v>
      </c>
      <c r="L28" s="33">
        <f>L29</f>
        <v>211400</v>
      </c>
      <c r="M28" s="28">
        <f>M29</f>
        <v>22194.61</v>
      </c>
      <c r="N28" s="23">
        <f t="shared" si="1"/>
        <v>10.498869441816462</v>
      </c>
      <c r="O28" s="5"/>
      <c r="P28" s="5"/>
      <c r="Q28" s="5"/>
    </row>
    <row r="29" spans="1:17" ht="57" customHeight="1">
      <c r="A29" s="7" t="s">
        <v>79</v>
      </c>
      <c r="B29" s="6" t="s">
        <v>21</v>
      </c>
      <c r="C29" s="6" t="s">
        <v>10</v>
      </c>
      <c r="D29" s="6" t="s">
        <v>32</v>
      </c>
      <c r="E29" s="6" t="s">
        <v>32</v>
      </c>
      <c r="F29" s="6" t="s">
        <v>65</v>
      </c>
      <c r="G29" s="6" t="s">
        <v>28</v>
      </c>
      <c r="H29" s="6" t="s">
        <v>14</v>
      </c>
      <c r="I29" s="6" t="s">
        <v>30</v>
      </c>
      <c r="J29" s="4" t="s">
        <v>128</v>
      </c>
      <c r="K29" s="33">
        <v>211400</v>
      </c>
      <c r="L29" s="33">
        <v>211400</v>
      </c>
      <c r="M29" s="28">
        <v>22194.61</v>
      </c>
      <c r="N29" s="23">
        <f t="shared" si="1"/>
        <v>10.498869441816462</v>
      </c>
      <c r="O29" s="5"/>
      <c r="P29" s="5"/>
      <c r="Q29" s="5"/>
    </row>
    <row r="30" spans="1:17" ht="16.5" customHeight="1">
      <c r="A30" s="7" t="s">
        <v>80</v>
      </c>
      <c r="B30" s="6" t="s">
        <v>48</v>
      </c>
      <c r="C30" s="6" t="s">
        <v>10</v>
      </c>
      <c r="D30" s="6" t="s">
        <v>31</v>
      </c>
      <c r="E30" s="6" t="s">
        <v>11</v>
      </c>
      <c r="F30" s="6" t="s">
        <v>13</v>
      </c>
      <c r="G30" s="6" t="s">
        <v>11</v>
      </c>
      <c r="H30" s="6" t="s">
        <v>14</v>
      </c>
      <c r="I30" s="6" t="s">
        <v>13</v>
      </c>
      <c r="J30" s="4" t="s">
        <v>84</v>
      </c>
      <c r="K30" s="33">
        <f>K31</f>
        <v>400</v>
      </c>
      <c r="L30" s="33">
        <f>L31</f>
        <v>400</v>
      </c>
      <c r="M30" s="28">
        <f>M31</f>
        <v>900</v>
      </c>
      <c r="N30" s="23">
        <f t="shared" si="1"/>
        <v>225</v>
      </c>
      <c r="O30" s="5"/>
      <c r="P30" s="5"/>
      <c r="Q30" s="5"/>
    </row>
    <row r="31" spans="1:17" ht="79.5" customHeight="1">
      <c r="A31" s="7" t="s">
        <v>95</v>
      </c>
      <c r="B31" s="6" t="s">
        <v>48</v>
      </c>
      <c r="C31" s="6" t="s">
        <v>10</v>
      </c>
      <c r="D31" s="6" t="s">
        <v>31</v>
      </c>
      <c r="E31" s="6" t="s">
        <v>34</v>
      </c>
      <c r="F31" s="6" t="s">
        <v>13</v>
      </c>
      <c r="G31" s="6" t="s">
        <v>17</v>
      </c>
      <c r="H31" s="6" t="s">
        <v>14</v>
      </c>
      <c r="I31" s="6" t="s">
        <v>30</v>
      </c>
      <c r="J31" s="4" t="s">
        <v>129</v>
      </c>
      <c r="K31" s="33">
        <f>K32</f>
        <v>400</v>
      </c>
      <c r="L31" s="33">
        <v>400</v>
      </c>
      <c r="M31" s="28">
        <v>900</v>
      </c>
      <c r="N31" s="23">
        <f t="shared" si="1"/>
        <v>225</v>
      </c>
      <c r="O31" s="5"/>
      <c r="P31" s="5"/>
      <c r="Q31" s="5"/>
    </row>
    <row r="32" spans="1:17" ht="108" customHeight="1">
      <c r="A32" s="7" t="s">
        <v>96</v>
      </c>
      <c r="B32" s="6" t="s">
        <v>48</v>
      </c>
      <c r="C32" s="6" t="s">
        <v>10</v>
      </c>
      <c r="D32" s="6" t="s">
        <v>31</v>
      </c>
      <c r="E32" s="6" t="s">
        <v>34</v>
      </c>
      <c r="F32" s="6" t="s">
        <v>33</v>
      </c>
      <c r="G32" s="6" t="s">
        <v>17</v>
      </c>
      <c r="H32" s="6" t="s">
        <v>14</v>
      </c>
      <c r="I32" s="6" t="s">
        <v>30</v>
      </c>
      <c r="J32" s="4" t="s">
        <v>66</v>
      </c>
      <c r="K32" s="33">
        <v>400</v>
      </c>
      <c r="L32" s="33">
        <v>400</v>
      </c>
      <c r="M32" s="28">
        <v>900</v>
      </c>
      <c r="N32" s="23">
        <f t="shared" si="1"/>
        <v>225</v>
      </c>
      <c r="O32" s="5"/>
      <c r="P32" s="5"/>
      <c r="Q32" s="5"/>
    </row>
    <row r="33" spans="1:14" ht="55.5" customHeight="1">
      <c r="A33" s="7" t="s">
        <v>81</v>
      </c>
      <c r="B33" s="6" t="s">
        <v>48</v>
      </c>
      <c r="C33" s="6" t="s">
        <v>10</v>
      </c>
      <c r="D33" s="6" t="s">
        <v>15</v>
      </c>
      <c r="E33" s="6" t="s">
        <v>11</v>
      </c>
      <c r="F33" s="6" t="s">
        <v>13</v>
      </c>
      <c r="G33" s="6" t="s">
        <v>11</v>
      </c>
      <c r="H33" s="6" t="s">
        <v>14</v>
      </c>
      <c r="I33" s="6" t="s">
        <v>13</v>
      </c>
      <c r="J33" s="22" t="s">
        <v>130</v>
      </c>
      <c r="K33" s="33">
        <f aca="true" t="shared" si="3" ref="K33:M34">K34</f>
        <v>13900</v>
      </c>
      <c r="L33" s="33">
        <f t="shared" si="3"/>
        <v>13900</v>
      </c>
      <c r="M33" s="28">
        <f t="shared" si="3"/>
        <v>7483.08</v>
      </c>
      <c r="N33" s="23">
        <f t="shared" si="1"/>
        <v>53.83510791366907</v>
      </c>
    </row>
    <row r="34" spans="1:14" ht="121.5" customHeight="1">
      <c r="A34" s="7" t="s">
        <v>82</v>
      </c>
      <c r="B34" s="6" t="s">
        <v>48</v>
      </c>
      <c r="C34" s="6" t="s">
        <v>10</v>
      </c>
      <c r="D34" s="6" t="s">
        <v>15</v>
      </c>
      <c r="E34" s="6" t="s">
        <v>72</v>
      </c>
      <c r="F34" s="6" t="s">
        <v>13</v>
      </c>
      <c r="G34" s="6" t="s">
        <v>11</v>
      </c>
      <c r="H34" s="6" t="s">
        <v>14</v>
      </c>
      <c r="I34" s="6" t="s">
        <v>67</v>
      </c>
      <c r="J34" s="22" t="s">
        <v>131</v>
      </c>
      <c r="K34" s="33">
        <f t="shared" si="3"/>
        <v>13900</v>
      </c>
      <c r="L34" s="33">
        <f t="shared" si="3"/>
        <v>13900</v>
      </c>
      <c r="M34" s="28">
        <f t="shared" si="3"/>
        <v>7483.08</v>
      </c>
      <c r="N34" s="23">
        <f t="shared" si="1"/>
        <v>53.83510791366907</v>
      </c>
    </row>
    <row r="35" spans="1:14" ht="121.5" customHeight="1">
      <c r="A35" s="7" t="s">
        <v>83</v>
      </c>
      <c r="B35" s="6" t="s">
        <v>48</v>
      </c>
      <c r="C35" s="6" t="s">
        <v>10</v>
      </c>
      <c r="D35" s="6" t="s">
        <v>15</v>
      </c>
      <c r="E35" s="6" t="s">
        <v>72</v>
      </c>
      <c r="F35" s="6" t="s">
        <v>73</v>
      </c>
      <c r="G35" s="6" t="s">
        <v>11</v>
      </c>
      <c r="H35" s="6" t="s">
        <v>14</v>
      </c>
      <c r="I35" s="6" t="s">
        <v>67</v>
      </c>
      <c r="J35" s="4" t="s">
        <v>132</v>
      </c>
      <c r="K35" s="33">
        <v>13900</v>
      </c>
      <c r="L35" s="33">
        <v>13900</v>
      </c>
      <c r="M35" s="28">
        <v>7483.08</v>
      </c>
      <c r="N35" s="23">
        <f t="shared" si="1"/>
        <v>53.83510791366907</v>
      </c>
    </row>
    <row r="36" spans="1:14" ht="39" customHeight="1">
      <c r="A36" s="7" t="s">
        <v>97</v>
      </c>
      <c r="B36" s="6" t="s">
        <v>48</v>
      </c>
      <c r="C36" s="6" t="s">
        <v>10</v>
      </c>
      <c r="D36" s="6" t="s">
        <v>35</v>
      </c>
      <c r="E36" s="6" t="s">
        <v>11</v>
      </c>
      <c r="F36" s="6" t="s">
        <v>13</v>
      </c>
      <c r="G36" s="6" t="s">
        <v>11</v>
      </c>
      <c r="H36" s="6" t="s">
        <v>14</v>
      </c>
      <c r="I36" s="6" t="s">
        <v>13</v>
      </c>
      <c r="J36" s="4" t="s">
        <v>133</v>
      </c>
      <c r="K36" s="33">
        <f aca="true" t="shared" si="4" ref="K36:M38">K37</f>
        <v>100000</v>
      </c>
      <c r="L36" s="33">
        <f t="shared" si="4"/>
        <v>100000</v>
      </c>
      <c r="M36" s="28">
        <f t="shared" si="4"/>
        <v>5406.54</v>
      </c>
      <c r="N36" s="23">
        <f t="shared" si="1"/>
        <v>5.40654</v>
      </c>
    </row>
    <row r="37" spans="1:14" ht="27.75" customHeight="1">
      <c r="A37" s="7" t="s">
        <v>98</v>
      </c>
      <c r="B37" s="6" t="s">
        <v>48</v>
      </c>
      <c r="C37" s="6" t="s">
        <v>10</v>
      </c>
      <c r="D37" s="6" t="s">
        <v>35</v>
      </c>
      <c r="E37" s="6" t="s">
        <v>18</v>
      </c>
      <c r="F37" s="6" t="s">
        <v>13</v>
      </c>
      <c r="G37" s="6" t="s">
        <v>11</v>
      </c>
      <c r="H37" s="6" t="s">
        <v>14</v>
      </c>
      <c r="I37" s="6" t="s">
        <v>108</v>
      </c>
      <c r="J37" s="4" t="s">
        <v>134</v>
      </c>
      <c r="K37" s="33">
        <f t="shared" si="4"/>
        <v>100000</v>
      </c>
      <c r="L37" s="33">
        <f t="shared" si="4"/>
        <v>100000</v>
      </c>
      <c r="M37" s="28">
        <f t="shared" si="4"/>
        <v>5406.54</v>
      </c>
      <c r="N37" s="23">
        <f t="shared" si="1"/>
        <v>5.40654</v>
      </c>
    </row>
    <row r="38" spans="1:14" ht="39.75" customHeight="1">
      <c r="A38" s="7" t="s">
        <v>99</v>
      </c>
      <c r="B38" s="6" t="s">
        <v>48</v>
      </c>
      <c r="C38" s="6" t="s">
        <v>10</v>
      </c>
      <c r="D38" s="6" t="s">
        <v>35</v>
      </c>
      <c r="E38" s="6" t="s">
        <v>18</v>
      </c>
      <c r="F38" s="6" t="s">
        <v>107</v>
      </c>
      <c r="G38" s="6" t="s">
        <v>11</v>
      </c>
      <c r="H38" s="6" t="s">
        <v>14</v>
      </c>
      <c r="I38" s="6" t="s">
        <v>108</v>
      </c>
      <c r="J38" s="4" t="s">
        <v>135</v>
      </c>
      <c r="K38" s="33">
        <f t="shared" si="4"/>
        <v>100000</v>
      </c>
      <c r="L38" s="33">
        <f t="shared" si="4"/>
        <v>100000</v>
      </c>
      <c r="M38" s="28">
        <f t="shared" si="4"/>
        <v>5406.54</v>
      </c>
      <c r="N38" s="23">
        <f t="shared" si="1"/>
        <v>5.40654</v>
      </c>
    </row>
    <row r="39" spans="1:14" ht="53.25" customHeight="1">
      <c r="A39" s="15" t="s">
        <v>100</v>
      </c>
      <c r="B39" s="6" t="s">
        <v>48</v>
      </c>
      <c r="C39" s="6" t="s">
        <v>10</v>
      </c>
      <c r="D39" s="6" t="s">
        <v>35</v>
      </c>
      <c r="E39" s="6" t="s">
        <v>18</v>
      </c>
      <c r="F39" s="6" t="s">
        <v>109</v>
      </c>
      <c r="G39" s="6" t="s">
        <v>28</v>
      </c>
      <c r="H39" s="6" t="s">
        <v>14</v>
      </c>
      <c r="I39" s="6" t="s">
        <v>108</v>
      </c>
      <c r="J39" s="4" t="s">
        <v>136</v>
      </c>
      <c r="K39" s="33">
        <v>100000</v>
      </c>
      <c r="L39" s="33">
        <v>100000</v>
      </c>
      <c r="M39" s="28">
        <v>5406.54</v>
      </c>
      <c r="N39" s="23">
        <f t="shared" si="1"/>
        <v>5.40654</v>
      </c>
    </row>
    <row r="40" spans="1:14" ht="15.75" customHeight="1">
      <c r="A40" s="7" t="s">
        <v>104</v>
      </c>
      <c r="B40" s="6" t="s">
        <v>48</v>
      </c>
      <c r="C40" s="6" t="s">
        <v>20</v>
      </c>
      <c r="D40" s="6" t="s">
        <v>11</v>
      </c>
      <c r="E40" s="6" t="s">
        <v>11</v>
      </c>
      <c r="F40" s="6" t="s">
        <v>13</v>
      </c>
      <c r="G40" s="6" t="s">
        <v>11</v>
      </c>
      <c r="H40" s="6" t="s">
        <v>14</v>
      </c>
      <c r="I40" s="6" t="s">
        <v>13</v>
      </c>
      <c r="J40" s="4" t="s">
        <v>38</v>
      </c>
      <c r="K40" s="34">
        <f>K41</f>
        <v>9371500</v>
      </c>
      <c r="L40" s="33">
        <f>L41</f>
        <v>17573507.2</v>
      </c>
      <c r="M40" s="28">
        <f>M41</f>
        <v>7446910.8</v>
      </c>
      <c r="N40" s="23">
        <f t="shared" si="1"/>
        <v>42.37578028818289</v>
      </c>
    </row>
    <row r="41" spans="1:14" ht="37.5" customHeight="1">
      <c r="A41" s="7" t="s">
        <v>119</v>
      </c>
      <c r="B41" s="6" t="s">
        <v>48</v>
      </c>
      <c r="C41" s="6" t="s">
        <v>20</v>
      </c>
      <c r="D41" s="6" t="s">
        <v>18</v>
      </c>
      <c r="E41" s="6" t="s">
        <v>11</v>
      </c>
      <c r="F41" s="6" t="s">
        <v>13</v>
      </c>
      <c r="G41" s="6" t="s">
        <v>11</v>
      </c>
      <c r="H41" s="6" t="s">
        <v>14</v>
      </c>
      <c r="I41" s="6" t="s">
        <v>13</v>
      </c>
      <c r="J41" s="4" t="s">
        <v>92</v>
      </c>
      <c r="K41" s="34">
        <f>K42+K46+K49</f>
        <v>9371500</v>
      </c>
      <c r="L41" s="34">
        <f>L42+L46+L49</f>
        <v>17573507.2</v>
      </c>
      <c r="M41" s="28">
        <f>M42+M46+M49</f>
        <v>7446910.8</v>
      </c>
      <c r="N41" s="23">
        <f t="shared" si="1"/>
        <v>42.37578028818289</v>
      </c>
    </row>
    <row r="42" spans="1:14" ht="27" customHeight="1">
      <c r="A42" s="7" t="s">
        <v>120</v>
      </c>
      <c r="B42" s="17" t="s">
        <v>48</v>
      </c>
      <c r="C42" s="17" t="s">
        <v>20</v>
      </c>
      <c r="D42" s="17" t="s">
        <v>18</v>
      </c>
      <c r="E42" s="17" t="s">
        <v>28</v>
      </c>
      <c r="F42" s="17" t="s">
        <v>13</v>
      </c>
      <c r="G42" s="17" t="s">
        <v>11</v>
      </c>
      <c r="H42" s="17" t="s">
        <v>14</v>
      </c>
      <c r="I42" s="17" t="s">
        <v>137</v>
      </c>
      <c r="J42" s="18" t="s">
        <v>76</v>
      </c>
      <c r="K42" s="34">
        <f>K43</f>
        <v>5811000</v>
      </c>
      <c r="L42" s="33">
        <f>L43</f>
        <v>5811000</v>
      </c>
      <c r="M42" s="28">
        <f>M43</f>
        <v>2905310</v>
      </c>
      <c r="N42" s="23">
        <f t="shared" si="1"/>
        <v>49.99673033901222</v>
      </c>
    </row>
    <row r="43" spans="1:14" ht="31.5" customHeight="1">
      <c r="A43" s="16">
        <v>35</v>
      </c>
      <c r="B43" s="17" t="s">
        <v>48</v>
      </c>
      <c r="C43" s="17" t="s">
        <v>20</v>
      </c>
      <c r="D43" s="17" t="s">
        <v>18</v>
      </c>
      <c r="E43" s="17" t="s">
        <v>68</v>
      </c>
      <c r="F43" s="17" t="s">
        <v>49</v>
      </c>
      <c r="G43" s="17" t="s">
        <v>11</v>
      </c>
      <c r="H43" s="17" t="s">
        <v>14</v>
      </c>
      <c r="I43" s="17" t="s">
        <v>137</v>
      </c>
      <c r="J43" s="18" t="s">
        <v>93</v>
      </c>
      <c r="K43" s="34">
        <f>K44+K45</f>
        <v>5811000</v>
      </c>
      <c r="L43" s="34">
        <f>L44+L45</f>
        <v>5811000</v>
      </c>
      <c r="M43" s="29">
        <f>M44+M45</f>
        <v>2905310</v>
      </c>
      <c r="N43" s="23">
        <f t="shared" si="1"/>
        <v>49.99673033901222</v>
      </c>
    </row>
    <row r="44" spans="1:14" ht="38.25">
      <c r="A44" s="20">
        <v>36</v>
      </c>
      <c r="B44" s="6" t="s">
        <v>48</v>
      </c>
      <c r="C44" s="6" t="s">
        <v>20</v>
      </c>
      <c r="D44" s="6" t="s">
        <v>18</v>
      </c>
      <c r="E44" s="6" t="s">
        <v>68</v>
      </c>
      <c r="F44" s="6" t="s">
        <v>49</v>
      </c>
      <c r="G44" s="6" t="s">
        <v>28</v>
      </c>
      <c r="H44" s="6" t="s">
        <v>50</v>
      </c>
      <c r="I44" s="6" t="s">
        <v>137</v>
      </c>
      <c r="J44" s="4" t="s">
        <v>138</v>
      </c>
      <c r="K44" s="34">
        <v>1572300</v>
      </c>
      <c r="L44" s="34">
        <v>1572300</v>
      </c>
      <c r="M44" s="29">
        <v>785960</v>
      </c>
      <c r="N44" s="23">
        <f t="shared" si="1"/>
        <v>49.987915792151625</v>
      </c>
    </row>
    <row r="45" spans="1:14" ht="42" customHeight="1">
      <c r="A45" s="7" t="s">
        <v>121</v>
      </c>
      <c r="B45" s="14" t="s">
        <v>48</v>
      </c>
      <c r="C45" s="6" t="s">
        <v>20</v>
      </c>
      <c r="D45" s="6" t="s">
        <v>18</v>
      </c>
      <c r="E45" s="6" t="s">
        <v>68</v>
      </c>
      <c r="F45" s="6" t="s">
        <v>49</v>
      </c>
      <c r="G45" s="6" t="s">
        <v>28</v>
      </c>
      <c r="H45" s="6" t="s">
        <v>51</v>
      </c>
      <c r="I45" s="6" t="s">
        <v>137</v>
      </c>
      <c r="J45" s="4" t="s">
        <v>139</v>
      </c>
      <c r="K45" s="34">
        <v>4238700</v>
      </c>
      <c r="L45" s="34">
        <v>4238700</v>
      </c>
      <c r="M45" s="29">
        <v>2119350</v>
      </c>
      <c r="N45" s="23">
        <f t="shared" si="1"/>
        <v>50</v>
      </c>
    </row>
    <row r="46" spans="1:14" ht="28.5" customHeight="1">
      <c r="A46" s="7" t="s">
        <v>122</v>
      </c>
      <c r="B46" s="21" t="s">
        <v>48</v>
      </c>
      <c r="C46" s="21" t="s">
        <v>20</v>
      </c>
      <c r="D46" s="21" t="s">
        <v>18</v>
      </c>
      <c r="E46" s="21" t="s">
        <v>99</v>
      </c>
      <c r="F46" s="21" t="s">
        <v>13</v>
      </c>
      <c r="G46" s="21" t="s">
        <v>11</v>
      </c>
      <c r="H46" s="21" t="s">
        <v>14</v>
      </c>
      <c r="I46" s="21" t="s">
        <v>137</v>
      </c>
      <c r="J46" s="19" t="s">
        <v>94</v>
      </c>
      <c r="K46" s="34">
        <f>K48+K47</f>
        <v>123900</v>
      </c>
      <c r="L46" s="34">
        <f>L48+L47</f>
        <v>137820</v>
      </c>
      <c r="M46" s="29">
        <f>M48+M47</f>
        <v>68910</v>
      </c>
      <c r="N46" s="23">
        <f t="shared" si="1"/>
        <v>50</v>
      </c>
    </row>
    <row r="47" spans="1:14" ht="72" customHeight="1">
      <c r="A47" s="16">
        <v>39</v>
      </c>
      <c r="B47" s="6" t="s">
        <v>48</v>
      </c>
      <c r="C47" s="6" t="s">
        <v>20</v>
      </c>
      <c r="D47" s="6" t="s">
        <v>18</v>
      </c>
      <c r="E47" s="6" t="s">
        <v>99</v>
      </c>
      <c r="F47" s="6" t="s">
        <v>111</v>
      </c>
      <c r="G47" s="6" t="s">
        <v>28</v>
      </c>
      <c r="H47" s="6" t="s">
        <v>54</v>
      </c>
      <c r="I47" s="6" t="s">
        <v>137</v>
      </c>
      <c r="J47" s="4" t="s">
        <v>140</v>
      </c>
      <c r="K47" s="33">
        <v>4800</v>
      </c>
      <c r="L47" s="34">
        <v>4800</v>
      </c>
      <c r="M47" s="30">
        <v>2400</v>
      </c>
      <c r="N47" s="23">
        <f t="shared" si="1"/>
        <v>50</v>
      </c>
    </row>
    <row r="48" spans="1:14" ht="67.5" customHeight="1">
      <c r="A48" s="20">
        <v>40</v>
      </c>
      <c r="B48" s="14" t="s">
        <v>48</v>
      </c>
      <c r="C48" s="6" t="s">
        <v>20</v>
      </c>
      <c r="D48" s="6" t="s">
        <v>18</v>
      </c>
      <c r="E48" s="6" t="s">
        <v>69</v>
      </c>
      <c r="F48" s="6" t="s">
        <v>70</v>
      </c>
      <c r="G48" s="6" t="s">
        <v>28</v>
      </c>
      <c r="H48" s="6" t="s">
        <v>14</v>
      </c>
      <c r="I48" s="6" t="s">
        <v>137</v>
      </c>
      <c r="J48" s="4" t="s">
        <v>141</v>
      </c>
      <c r="K48" s="33">
        <v>119100</v>
      </c>
      <c r="L48" s="34">
        <v>133020</v>
      </c>
      <c r="M48" s="29">
        <v>66510</v>
      </c>
      <c r="N48" s="23">
        <f t="shared" si="1"/>
        <v>50</v>
      </c>
    </row>
    <row r="49" spans="1:14" ht="24.75" customHeight="1">
      <c r="A49" s="20">
        <v>41</v>
      </c>
      <c r="B49" s="25" t="s">
        <v>48</v>
      </c>
      <c r="C49" s="25" t="s">
        <v>20</v>
      </c>
      <c r="D49" s="26" t="s">
        <v>18</v>
      </c>
      <c r="E49" s="26" t="s">
        <v>105</v>
      </c>
      <c r="F49" s="26" t="s">
        <v>13</v>
      </c>
      <c r="G49" s="26" t="s">
        <v>11</v>
      </c>
      <c r="H49" s="26" t="s">
        <v>14</v>
      </c>
      <c r="I49" s="26" t="s">
        <v>137</v>
      </c>
      <c r="J49" s="27" t="s">
        <v>77</v>
      </c>
      <c r="K49" s="33">
        <f>K50</f>
        <v>3436600</v>
      </c>
      <c r="L49" s="34">
        <f>L50</f>
        <v>11624687.2</v>
      </c>
      <c r="M49" s="29">
        <f>M50</f>
        <v>4472690.8</v>
      </c>
      <c r="N49" s="23">
        <f t="shared" si="1"/>
        <v>38.47579485837692</v>
      </c>
    </row>
    <row r="50" spans="1:14" ht="29.25" customHeight="1">
      <c r="A50" s="7" t="s">
        <v>123</v>
      </c>
      <c r="B50" s="6" t="s">
        <v>48</v>
      </c>
      <c r="C50" s="6" t="s">
        <v>20</v>
      </c>
      <c r="D50" s="6" t="s">
        <v>18</v>
      </c>
      <c r="E50" s="6" t="s">
        <v>71</v>
      </c>
      <c r="F50" s="6" t="s">
        <v>0</v>
      </c>
      <c r="G50" s="6" t="s">
        <v>11</v>
      </c>
      <c r="H50" s="6" t="s">
        <v>14</v>
      </c>
      <c r="I50" s="6" t="s">
        <v>137</v>
      </c>
      <c r="J50" s="4" t="s">
        <v>142</v>
      </c>
      <c r="K50" s="33">
        <f>K58+K59</f>
        <v>3436600</v>
      </c>
      <c r="L50" s="33">
        <f>L51+L52+L53+L54+L55+L56+L57+L58+L59</f>
        <v>11624687.2</v>
      </c>
      <c r="M50" s="24">
        <f>M51+M52+M53+M54+M55+M56+M57+M58+M59</f>
        <v>4472690.8</v>
      </c>
      <c r="N50" s="23">
        <f t="shared" si="1"/>
        <v>38.47579485837692</v>
      </c>
    </row>
    <row r="51" spans="1:14" ht="108.75" customHeight="1">
      <c r="A51" s="7" t="s">
        <v>125</v>
      </c>
      <c r="B51" s="6" t="s">
        <v>48</v>
      </c>
      <c r="C51" s="6" t="s">
        <v>20</v>
      </c>
      <c r="D51" s="6" t="s">
        <v>18</v>
      </c>
      <c r="E51" s="6" t="s">
        <v>71</v>
      </c>
      <c r="F51" s="6" t="s">
        <v>0</v>
      </c>
      <c r="G51" s="6" t="s">
        <v>28</v>
      </c>
      <c r="H51" s="6" t="s">
        <v>164</v>
      </c>
      <c r="I51" s="6" t="s">
        <v>137</v>
      </c>
      <c r="J51" s="4" t="s">
        <v>165</v>
      </c>
      <c r="K51" s="33">
        <v>0</v>
      </c>
      <c r="L51" s="35">
        <v>313600</v>
      </c>
      <c r="M51" s="28">
        <v>0</v>
      </c>
      <c r="N51" s="23">
        <f t="shared" si="1"/>
        <v>0</v>
      </c>
    </row>
    <row r="52" spans="1:14" ht="69.75" customHeight="1">
      <c r="A52" s="7" t="s">
        <v>143</v>
      </c>
      <c r="B52" s="6" t="s">
        <v>48</v>
      </c>
      <c r="C52" s="6" t="s">
        <v>20</v>
      </c>
      <c r="D52" s="6" t="s">
        <v>18</v>
      </c>
      <c r="E52" s="6" t="s">
        <v>71</v>
      </c>
      <c r="F52" s="6" t="s">
        <v>0</v>
      </c>
      <c r="G52" s="6" t="s">
        <v>28</v>
      </c>
      <c r="H52" s="6" t="s">
        <v>162</v>
      </c>
      <c r="I52" s="6" t="s">
        <v>137</v>
      </c>
      <c r="J52" s="27" t="s">
        <v>163</v>
      </c>
      <c r="K52" s="33">
        <v>0</v>
      </c>
      <c r="L52" s="35">
        <v>1140350.83</v>
      </c>
      <c r="M52" s="28">
        <v>1140350.83</v>
      </c>
      <c r="N52" s="23">
        <f t="shared" si="1"/>
        <v>100</v>
      </c>
    </row>
    <row r="53" spans="1:14" ht="56.25" customHeight="1">
      <c r="A53" s="7" t="s">
        <v>145</v>
      </c>
      <c r="B53" s="6" t="s">
        <v>48</v>
      </c>
      <c r="C53" s="6" t="s">
        <v>20</v>
      </c>
      <c r="D53" s="6" t="s">
        <v>18</v>
      </c>
      <c r="E53" s="6" t="s">
        <v>71</v>
      </c>
      <c r="F53" s="6" t="s">
        <v>0</v>
      </c>
      <c r="G53" s="6" t="s">
        <v>28</v>
      </c>
      <c r="H53" s="6" t="s">
        <v>112</v>
      </c>
      <c r="I53" s="6" t="s">
        <v>137</v>
      </c>
      <c r="J53" s="4" t="s">
        <v>160</v>
      </c>
      <c r="K53" s="33">
        <v>0</v>
      </c>
      <c r="L53" s="35">
        <v>45674</v>
      </c>
      <c r="M53" s="29">
        <v>45674</v>
      </c>
      <c r="N53" s="23">
        <f t="shared" si="1"/>
        <v>100</v>
      </c>
    </row>
    <row r="54" spans="1:14" ht="83.25" customHeight="1">
      <c r="A54" s="7" t="s">
        <v>146</v>
      </c>
      <c r="B54" s="6" t="s">
        <v>48</v>
      </c>
      <c r="C54" s="6" t="s">
        <v>20</v>
      </c>
      <c r="D54" s="6" t="s">
        <v>18</v>
      </c>
      <c r="E54" s="6" t="s">
        <v>71</v>
      </c>
      <c r="F54" s="6" t="s">
        <v>0</v>
      </c>
      <c r="G54" s="6" t="s">
        <v>28</v>
      </c>
      <c r="H54" s="6" t="s">
        <v>113</v>
      </c>
      <c r="I54" s="6" t="s">
        <v>137</v>
      </c>
      <c r="J54" s="4" t="s">
        <v>156</v>
      </c>
      <c r="K54" s="33">
        <v>0</v>
      </c>
      <c r="L54" s="35">
        <v>65000</v>
      </c>
      <c r="M54" s="29">
        <v>0</v>
      </c>
      <c r="N54" s="23">
        <f t="shared" si="1"/>
        <v>0</v>
      </c>
    </row>
    <row r="55" spans="1:14" ht="93" customHeight="1">
      <c r="A55" s="7" t="s">
        <v>147</v>
      </c>
      <c r="B55" s="6" t="s">
        <v>48</v>
      </c>
      <c r="C55" s="6" t="s">
        <v>20</v>
      </c>
      <c r="D55" s="6" t="s">
        <v>18</v>
      </c>
      <c r="E55" s="6" t="s">
        <v>71</v>
      </c>
      <c r="F55" s="6" t="s">
        <v>0</v>
      </c>
      <c r="G55" s="6" t="s">
        <v>28</v>
      </c>
      <c r="H55" s="6" t="s">
        <v>114</v>
      </c>
      <c r="I55" s="6" t="s">
        <v>137</v>
      </c>
      <c r="J55" s="4" t="s">
        <v>155</v>
      </c>
      <c r="K55" s="33">
        <v>0</v>
      </c>
      <c r="L55" s="35">
        <v>388400</v>
      </c>
      <c r="M55" s="29">
        <v>288400</v>
      </c>
      <c r="N55" s="23">
        <f t="shared" si="1"/>
        <v>74.25334706488157</v>
      </c>
    </row>
    <row r="56" spans="1:14" ht="82.5" customHeight="1">
      <c r="A56" s="7" t="s">
        <v>148</v>
      </c>
      <c r="B56" s="6" t="s">
        <v>48</v>
      </c>
      <c r="C56" s="6" t="s">
        <v>20</v>
      </c>
      <c r="D56" s="6" t="s">
        <v>18</v>
      </c>
      <c r="E56" s="6" t="s">
        <v>71</v>
      </c>
      <c r="F56" s="6" t="s">
        <v>0</v>
      </c>
      <c r="G56" s="6" t="s">
        <v>28</v>
      </c>
      <c r="H56" s="6" t="s">
        <v>166</v>
      </c>
      <c r="I56" s="6" t="s">
        <v>137</v>
      </c>
      <c r="J56" s="4" t="s">
        <v>167</v>
      </c>
      <c r="K56" s="33">
        <v>0</v>
      </c>
      <c r="L56" s="35">
        <v>819500</v>
      </c>
      <c r="M56" s="29">
        <v>0</v>
      </c>
      <c r="N56" s="23">
        <f t="shared" si="1"/>
        <v>0</v>
      </c>
    </row>
    <row r="57" spans="1:14" ht="59.25" customHeight="1">
      <c r="A57" s="7" t="s">
        <v>71</v>
      </c>
      <c r="B57" s="6" t="s">
        <v>48</v>
      </c>
      <c r="C57" s="6" t="s">
        <v>20</v>
      </c>
      <c r="D57" s="6" t="s">
        <v>18</v>
      </c>
      <c r="E57" s="6" t="s">
        <v>71</v>
      </c>
      <c r="F57" s="6" t="s">
        <v>0</v>
      </c>
      <c r="G57" s="6" t="s">
        <v>28</v>
      </c>
      <c r="H57" s="6" t="s">
        <v>153</v>
      </c>
      <c r="I57" s="6" t="s">
        <v>137</v>
      </c>
      <c r="J57" s="4" t="s">
        <v>154</v>
      </c>
      <c r="K57" s="33">
        <v>0</v>
      </c>
      <c r="L57" s="35">
        <v>18170</v>
      </c>
      <c r="M57" s="29">
        <v>0</v>
      </c>
      <c r="N57" s="23">
        <f t="shared" si="1"/>
        <v>0</v>
      </c>
    </row>
    <row r="58" spans="1:14" ht="42" customHeight="1">
      <c r="A58" s="7" t="s">
        <v>157</v>
      </c>
      <c r="B58" s="6" t="s">
        <v>48</v>
      </c>
      <c r="C58" s="6" t="s">
        <v>20</v>
      </c>
      <c r="D58" s="6" t="s">
        <v>18</v>
      </c>
      <c r="E58" s="6" t="s">
        <v>71</v>
      </c>
      <c r="F58" s="6" t="s">
        <v>0</v>
      </c>
      <c r="G58" s="6" t="s">
        <v>28</v>
      </c>
      <c r="H58" s="6" t="s">
        <v>52</v>
      </c>
      <c r="I58" s="6" t="s">
        <v>137</v>
      </c>
      <c r="J58" s="4" t="s">
        <v>53</v>
      </c>
      <c r="K58" s="33">
        <v>1932500</v>
      </c>
      <c r="L58" s="35">
        <v>5932500</v>
      </c>
      <c r="M58" s="29">
        <v>966250</v>
      </c>
      <c r="N58" s="23">
        <f t="shared" si="1"/>
        <v>16.2873999157185</v>
      </c>
    </row>
    <row r="59" spans="1:14" ht="57" customHeight="1">
      <c r="A59" s="7" t="s">
        <v>158</v>
      </c>
      <c r="B59" s="14" t="s">
        <v>48</v>
      </c>
      <c r="C59" s="6" t="s">
        <v>20</v>
      </c>
      <c r="D59" s="6" t="s">
        <v>18</v>
      </c>
      <c r="E59" s="6" t="s">
        <v>71</v>
      </c>
      <c r="F59" s="6" t="s">
        <v>0</v>
      </c>
      <c r="G59" s="6" t="s">
        <v>28</v>
      </c>
      <c r="H59" s="6" t="s">
        <v>57</v>
      </c>
      <c r="I59" s="6" t="s">
        <v>137</v>
      </c>
      <c r="J59" s="4" t="s">
        <v>58</v>
      </c>
      <c r="K59" s="33">
        <v>1504100</v>
      </c>
      <c r="L59" s="33">
        <v>2901492.37</v>
      </c>
      <c r="M59" s="31">
        <v>2032015.97</v>
      </c>
      <c r="N59" s="23">
        <f t="shared" si="1"/>
        <v>70.03347625553121</v>
      </c>
    </row>
    <row r="60" spans="1:14" ht="82.5" customHeight="1">
      <c r="A60" s="7" t="s">
        <v>159</v>
      </c>
      <c r="B60" s="6" t="s">
        <v>48</v>
      </c>
      <c r="C60" s="6" t="s">
        <v>20</v>
      </c>
      <c r="D60" s="6" t="s">
        <v>56</v>
      </c>
      <c r="E60" s="6" t="s">
        <v>11</v>
      </c>
      <c r="F60" s="6" t="s">
        <v>13</v>
      </c>
      <c r="G60" s="6" t="s">
        <v>11</v>
      </c>
      <c r="H60" s="6" t="s">
        <v>14</v>
      </c>
      <c r="I60" s="6" t="s">
        <v>13</v>
      </c>
      <c r="J60" s="4" t="s">
        <v>152</v>
      </c>
      <c r="K60" s="33">
        <v>0</v>
      </c>
      <c r="L60" s="33">
        <f>L61</f>
        <v>44707</v>
      </c>
      <c r="M60" s="31">
        <f>M61</f>
        <v>44707</v>
      </c>
      <c r="N60" s="23">
        <f t="shared" si="1"/>
        <v>100</v>
      </c>
    </row>
    <row r="61" spans="1:14" ht="133.5" customHeight="1">
      <c r="A61" s="7" t="s">
        <v>168</v>
      </c>
      <c r="B61" s="6" t="s">
        <v>48</v>
      </c>
      <c r="C61" s="6" t="s">
        <v>20</v>
      </c>
      <c r="D61" s="6" t="s">
        <v>56</v>
      </c>
      <c r="E61" s="6" t="s">
        <v>11</v>
      </c>
      <c r="F61" s="6" t="s">
        <v>13</v>
      </c>
      <c r="G61" s="6" t="s">
        <v>11</v>
      </c>
      <c r="H61" s="6" t="s">
        <v>14</v>
      </c>
      <c r="I61" s="6" t="s">
        <v>137</v>
      </c>
      <c r="J61" s="4" t="s">
        <v>151</v>
      </c>
      <c r="K61" s="33">
        <v>0</v>
      </c>
      <c r="L61" s="33">
        <v>44707</v>
      </c>
      <c r="M61" s="31">
        <v>44707</v>
      </c>
      <c r="N61" s="23">
        <f t="shared" si="1"/>
        <v>100</v>
      </c>
    </row>
    <row r="62" spans="1:14" ht="120" customHeight="1">
      <c r="A62" s="7" t="s">
        <v>169</v>
      </c>
      <c r="B62" s="6" t="s">
        <v>48</v>
      </c>
      <c r="C62" s="6" t="s">
        <v>20</v>
      </c>
      <c r="D62" s="6" t="s">
        <v>56</v>
      </c>
      <c r="E62" s="6" t="s">
        <v>11</v>
      </c>
      <c r="F62" s="6" t="s">
        <v>13</v>
      </c>
      <c r="G62" s="6" t="s">
        <v>28</v>
      </c>
      <c r="H62" s="6" t="s">
        <v>14</v>
      </c>
      <c r="I62" s="6" t="s">
        <v>137</v>
      </c>
      <c r="J62" s="4" t="s">
        <v>150</v>
      </c>
      <c r="K62" s="33">
        <v>0</v>
      </c>
      <c r="L62" s="33">
        <v>44707</v>
      </c>
      <c r="M62" s="31">
        <v>44707</v>
      </c>
      <c r="N62" s="23">
        <f t="shared" si="1"/>
        <v>100</v>
      </c>
    </row>
    <row r="63" spans="1:14" ht="96" customHeight="1">
      <c r="A63" s="7" t="s">
        <v>170</v>
      </c>
      <c r="B63" s="6" t="s">
        <v>48</v>
      </c>
      <c r="C63" s="6" t="s">
        <v>20</v>
      </c>
      <c r="D63" s="6" t="s">
        <v>56</v>
      </c>
      <c r="E63" s="6" t="s">
        <v>124</v>
      </c>
      <c r="F63" s="6" t="s">
        <v>39</v>
      </c>
      <c r="G63" s="6" t="s">
        <v>28</v>
      </c>
      <c r="H63" s="6" t="s">
        <v>14</v>
      </c>
      <c r="I63" s="6" t="s">
        <v>137</v>
      </c>
      <c r="J63" s="4" t="s">
        <v>149</v>
      </c>
      <c r="K63" s="33">
        <v>0</v>
      </c>
      <c r="L63" s="33">
        <v>44707</v>
      </c>
      <c r="M63" s="31">
        <v>44707</v>
      </c>
      <c r="N63" s="23">
        <f t="shared" si="1"/>
        <v>100</v>
      </c>
    </row>
    <row r="64" spans="1:14" ht="15" customHeight="1">
      <c r="A64" s="45" t="s">
        <v>144</v>
      </c>
      <c r="B64" s="46"/>
      <c r="C64" s="46"/>
      <c r="D64" s="46"/>
      <c r="E64" s="46"/>
      <c r="F64" s="46"/>
      <c r="G64" s="46"/>
      <c r="H64" s="46"/>
      <c r="I64" s="46"/>
      <c r="J64" s="47"/>
      <c r="K64" s="34">
        <f>K9+K40</f>
        <v>10211400</v>
      </c>
      <c r="L64" s="33">
        <f>L63+L40+L9</f>
        <v>18458114.2</v>
      </c>
      <c r="M64" s="28">
        <f>M9+M40+M63</f>
        <v>7715120.25</v>
      </c>
      <c r="N64" s="32">
        <f>M64/L64*100</f>
        <v>41.79798741303703</v>
      </c>
    </row>
  </sheetData>
  <sheetProtection/>
  <mergeCells count="12">
    <mergeCell ref="A64:J64"/>
    <mergeCell ref="L6:L7"/>
    <mergeCell ref="N6:N7"/>
    <mergeCell ref="J2:N2"/>
    <mergeCell ref="K1:N1"/>
    <mergeCell ref="K3:N3"/>
    <mergeCell ref="A4:N4"/>
    <mergeCell ref="A6:A7"/>
    <mergeCell ref="B6:I6"/>
    <mergeCell ref="J6:J7"/>
    <mergeCell ref="K6:K7"/>
    <mergeCell ref="M6:M7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2019-08-01T06:02:07Z</cp:lastPrinted>
  <dcterms:created xsi:type="dcterms:W3CDTF">2010-12-01T11:29:51Z</dcterms:created>
  <dcterms:modified xsi:type="dcterms:W3CDTF">2019-08-01T06:02:09Z</dcterms:modified>
  <cp:category/>
  <cp:version/>
  <cp:contentType/>
  <cp:contentStatus/>
</cp:coreProperties>
</file>