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94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'Лист1'!$8:$10</definedName>
    <definedName name="_xlnm.Print_Area" localSheetId="0">'Лист1'!$A$1:$N$67</definedName>
  </definedNames>
  <calcPr fullCalcOnLoad="1"/>
</workbook>
</file>

<file path=xl/sharedStrings.xml><?xml version="1.0" encoding="utf-8"?>
<sst xmlns="http://schemas.openxmlformats.org/spreadsheetml/2006/main" count="578" uniqueCount="179">
  <si>
    <t>999</t>
  </si>
  <si>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</si>
  <si>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</si>
  <si>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</si>
  <si>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</si>
  <si>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подвида доходов</t>
  </si>
  <si>
    <t>код группы</t>
  </si>
  <si>
    <t>код подгруппы</t>
  </si>
  <si>
    <t>код статьи</t>
  </si>
  <si>
    <t>код подстатьи</t>
  </si>
  <si>
    <t>1</t>
  </si>
  <si>
    <t>00</t>
  </si>
  <si>
    <t>НАЛОГОВЫЕ И НЕНАЛОГОВЫЕ ДОХОДЫ</t>
  </si>
  <si>
    <t>000</t>
  </si>
  <si>
    <t>0000</t>
  </si>
  <si>
    <t>11</t>
  </si>
  <si>
    <t>12</t>
  </si>
  <si>
    <t>01</t>
  </si>
  <si>
    <t>02</t>
  </si>
  <si>
    <t>030</t>
  </si>
  <si>
    <t>2</t>
  </si>
  <si>
    <t>182</t>
  </si>
  <si>
    <t>3</t>
  </si>
  <si>
    <t>4</t>
  </si>
  <si>
    <t>5</t>
  </si>
  <si>
    <t>6</t>
  </si>
  <si>
    <t>8</t>
  </si>
  <si>
    <t>9</t>
  </si>
  <si>
    <t>10</t>
  </si>
  <si>
    <t>03</t>
  </si>
  <si>
    <t>110</t>
  </si>
  <si>
    <t>08</t>
  </si>
  <si>
    <t>06</t>
  </si>
  <si>
    <t>020</t>
  </si>
  <si>
    <t>04</t>
  </si>
  <si>
    <t>13</t>
  </si>
  <si>
    <t>14</t>
  </si>
  <si>
    <t>16</t>
  </si>
  <si>
    <t>БЕЗВОЗМЕЗДНЫЕ ПОСТУПЛЕНИЯ</t>
  </si>
  <si>
    <t>010</t>
  </si>
  <si>
    <t>230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</si>
  <si>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</si>
  <si>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</si>
  <si>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</si>
  <si>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</si>
  <si>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</si>
  <si>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</si>
  <si>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</si>
  <si>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819</t>
  </si>
  <si>
    <t>001</t>
  </si>
  <si>
    <t>7601</t>
  </si>
  <si>
    <t>8201</t>
  </si>
  <si>
    <t>8202</t>
  </si>
  <si>
    <t>Прочие межбюджетные трансферты на поддержку мер по обеспечению сбалансированности бюджетов</t>
  </si>
  <si>
    <t>7514</t>
  </si>
  <si>
    <t>100</t>
  </si>
  <si>
    <t>18</t>
  </si>
  <si>
    <t>8208</t>
  </si>
  <si>
    <t>Прочие межбюджетные трансферты на выполнение полномочий, переданных на уровень муниципального района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</si>
  <si>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статьей 227, 2271 и 228 Налогового кодекса РФ</t>
  </si>
  <si>
    <t>7</t>
  </si>
  <si>
    <t>17</t>
  </si>
  <si>
    <t>код аналитической группы подвида</t>
  </si>
  <si>
    <t>Наименование кода классификации доходов бюджета</t>
  </si>
  <si>
    <t>033</t>
  </si>
  <si>
    <t>043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</si>
  <si>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</si>
  <si>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120</t>
  </si>
  <si>
    <t>15</t>
  </si>
  <si>
    <t>35</t>
  </si>
  <si>
    <t>118</t>
  </si>
  <si>
    <t>49</t>
  </si>
  <si>
    <t>09</t>
  </si>
  <si>
    <t>040</t>
  </si>
  <si>
    <t>Акцизы по подакцизным товарам (продукции), производимым на территории Российской Федерации</t>
  </si>
  <si>
    <t>Земельный налог</t>
  </si>
  <si>
    <t>Дотации бюджетам бюджетной системы Российской Федерации</t>
  </si>
  <si>
    <t>Иные межбюджетные трансферты</t>
  </si>
  <si>
    <t>20</t>
  </si>
  <si>
    <t>21</t>
  </si>
  <si>
    <t>22</t>
  </si>
  <si>
    <t>25</t>
  </si>
  <si>
    <t>26</t>
  </si>
  <si>
    <t>27</t>
  </si>
  <si>
    <t xml:space="preserve">Государственная пошлина </t>
  </si>
  <si>
    <t>Налог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</si>
  <si>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</si>
  <si>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</si>
  <si>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имущество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</si>
  <si>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</si>
  <si>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</si>
  <si>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</si>
  <si>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Безвозмездные поступления от других бюджетов бюджетной системы Российской Федерации</t>
  </si>
  <si>
    <t xml:space="preserve">Дотации на выравнивание бюджетной обеспеченности </t>
  </si>
  <si>
    <t>Субвенции бюджетам бюджетной системы Российской Федерации</t>
  </si>
  <si>
    <t>23</t>
  </si>
  <si>
    <t>24</t>
  </si>
  <si>
    <t>28</t>
  </si>
  <si>
    <t>29</t>
  </si>
  <si>
    <t>30</t>
  </si>
  <si>
    <t>31</t>
  </si>
  <si>
    <t>Уточненные бюджетные назначения</t>
  </si>
  <si>
    <t xml:space="preserve">Исполнено </t>
  </si>
  <si>
    <t>% исполнения уточненного плана</t>
  </si>
  <si>
    <t>32</t>
  </si>
  <si>
    <t>40</t>
  </si>
  <si>
    <t>060</t>
  </si>
  <si>
    <t>130</t>
  </si>
  <si>
    <t>065</t>
  </si>
  <si>
    <t>(рублей)</t>
  </si>
  <si>
    <t>024</t>
  </si>
  <si>
    <t>7412</t>
  </si>
  <si>
    <t>7492</t>
  </si>
  <si>
    <t>7508</t>
  </si>
  <si>
    <t>НАЛОГИ НА СОВОКУПНЫЙ ДОХОД</t>
  </si>
  <si>
    <t>Единый сельскохозяйственный налог</t>
  </si>
  <si>
    <t>05</t>
  </si>
  <si>
    <t>19</t>
  </si>
  <si>
    <t>33</t>
  </si>
  <si>
    <t>34</t>
  </si>
  <si>
    <t>37</t>
  </si>
  <si>
    <t>38</t>
  </si>
  <si>
    <t>42</t>
  </si>
  <si>
    <t>60</t>
  </si>
  <si>
    <t>43</t>
  </si>
  <si>
    <t>Налог на имущество физических лиц, взимаемый по ставкам, применяемым к объектам налогооблажения, распределенным в границах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</si>
  <si>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</si>
  <si>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</si>
  <si>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</si>
  <si>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доходы от использования имущества, находящегося в государсвенной и муниципальной собственности</t>
  </si>
  <si>
    <t>Прочие доходы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</si>
  <si>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</si>
  <si>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компенсация затрат государства</t>
  </si>
  <si>
    <t>Доходы от компенсации затрат государства</t>
  </si>
  <si>
    <t>Доходы,  поступающие в порядке возмещения расходов, понесенных в связи с эксплуатацией имущества</t>
  </si>
  <si>
    <t>Доходы,  поступающие в порядке возмещения расходов, понесенных в связи с эксплуатацией имущества сельских поселений</t>
  </si>
  <si>
    <t>150</t>
  </si>
  <si>
    <t>Дотации на выравнивание бюджетной обеспеченности (за счет краевой субвенции)</t>
  </si>
  <si>
    <t>Дотации на выравнивание бюджетной обеспеченности (за счет средств районного бюджета)</t>
  </si>
  <si>
    <t>Прочие межбюджетные трансферты на реализацию государственных полномочий по составлению протоколов об административных правонорушениях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</si>
  <si>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</si>
  <si>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 xml:space="preserve">Прочие межбюджетные трансферты, передаваемые бюджетам </t>
  </si>
  <si>
    <t>44</t>
  </si>
  <si>
    <t>ВСЕГО</t>
  </si>
  <si>
    <t>45</t>
  </si>
  <si>
    <t>46</t>
  </si>
  <si>
    <t>47</t>
  </si>
  <si>
    <t>48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</si>
  <si>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 прошлых лет из бюджетов муниципальных районов </t>
  </si>
  <si>
    <t xml:space="preserve"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 прошлых лет, а также от возврата организациями остатков субсидий прошлых лет </t>
  </si>
  <si>
    <t xml:space="preserve">Доходы бюджетов 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 прошлых лет, а также от возврата организациями остатков субсидий прошлых лет 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</si>
  <si>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 прошлых лет</t>
  </si>
  <si>
    <t>7555</t>
  </si>
  <si>
    <t>Прочие межбюджетные трансферты на организацию и проведение акарицидных обработок мест массового отдыха населения</t>
  </si>
  <si>
    <t>Прочие межбюджетные трансферты бюджетам поселений на содержание автомобильных дорого общего пользования местного значения сельских поселений за счет средств дорожного фонда Красноярского края</t>
  </si>
  <si>
    <t xml:space="preserve">Прочие межбюджетные трансферты бюджетам поселений на обустройство пешеходных переходов и нанесение дорожной разметки на автомобильных дорогах общего пользования местного значения </t>
  </si>
  <si>
    <t>50</t>
  </si>
  <si>
    <t>51</t>
  </si>
  <si>
    <t>52</t>
  </si>
  <si>
    <t>Прочие межбюджетные трансферты бюджетам поселений на обеспечение первичных мер пожарной безопасности безопасности</t>
  </si>
  <si>
    <t>Доходы 
бюджета сельсовета
2019 года</t>
  </si>
  <si>
    <t>5497</t>
  </si>
  <si>
    <t>Прочие межбюджетные трансферты бюджетам поселений на предоставление социальных выплат молодым семьям на приобретение (строительство) жилья</t>
  </si>
  <si>
    <t>1021</t>
  </si>
  <si>
    <t>Прочие межбюджетные трансферты бюджетам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</si>
  <si>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7509</t>
  </si>
  <si>
    <t xml:space="preserve">Прочие межбюджетные трансферты бюджетам поселений на капитальный ремонт и ремонт дорог общего пользования за счет средств дорожного фонда Красноярского края </t>
  </si>
  <si>
    <t>53</t>
  </si>
  <si>
    <t>54</t>
  </si>
  <si>
    <t>55</t>
  </si>
  <si>
    <t>56</t>
  </si>
  <si>
    <t>1038</t>
  </si>
  <si>
    <t>Прочие межбюджетные трансферты бюджетам поселений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</t>
  </si>
  <si>
    <t>Приложение 2</t>
  </si>
  <si>
    <t>к Решению Причулымского сельского Совета депутатов</t>
  </si>
  <si>
    <t xml:space="preserve">"Об утверждении отчета об исполнении бюджета </t>
  </si>
  <si>
    <t>Доходы бюджета Причулымского сельсовета за 2019 год</t>
  </si>
  <si>
    <t xml:space="preserve">                                                                                Причулымского сельсовета за 2019 год"</t>
  </si>
  <si>
    <r>
      <t xml:space="preserve">                                                                          </t>
    </r>
    <r>
      <rPr>
        <sz val="10"/>
        <rFont val="Times New Roman"/>
        <family val="1"/>
      </rPr>
      <t>от 25.05.2020 № 27-284Р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</si>
</sst>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[$-FC19]d\ mmmm\ yyyy\ &quot;г.&quot;"/>
    <numFmt numFmtId="174" formatCode="0.0"/>
    <numFmt numFmtId="175" formatCode="#,##0.00\ &quot;₽&quot;"/>
    <numFmt numFmtId="176" formatCode="0.00;[Red]0.00"/>
    <numFmt numFmtId="177" formatCode="#,##0.00;[Red]#,##0.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3" fillId="0" borderId="10" xfId="0" applyNumberFormat="1" applyFont="1" applyBorder="1" applyAlignment="1">
      <alignment horizontal="center" vertical="center" textRotation="90" wrapText="1"/>
    </xf>
    <xf numFmtId="0" fontId="3" fillId="0" borderId="10" xfId="0" applyNumberFormat="1" applyFont="1" applyBorder="1" applyAlignment="1">
      <alignment vertical="top" wrapText="1"/>
    </xf>
    <xf numFmtId="172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 vertical="top"/>
    </xf>
    <xf numFmtId="0" fontId="1" fillId="0" borderId="0" xfId="0" applyFont="1" applyBorder="1" applyAlignment="1" quotePrefix="1">
      <alignment wrapText="1"/>
    </xf>
    <xf numFmtId="49" fontId="1" fillId="0" borderId="0" xfId="0" applyNumberFormat="1" applyFont="1" applyBorder="1" applyAlignment="1" quotePrefix="1">
      <alignment wrapText="1"/>
    </xf>
    <xf numFmtId="0" fontId="3" fillId="0" borderId="0" xfId="0" applyFont="1" applyBorder="1" applyAlignment="1">
      <alignment horizontal="right" wrapText="1"/>
    </xf>
    <xf numFmtId="0" fontId="1" fillId="0" borderId="11" xfId="0" applyFont="1" applyBorder="1" applyAlignment="1" quotePrefix="1">
      <alignment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justify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0" fontId="3" fillId="32" borderId="10" xfId="53" applyFont="1" applyFill="1" applyBorder="1" applyAlignment="1">
      <alignment horizontal="left" vertical="distributed" wrapText="1"/>
      <protection/>
    </xf>
    <xf numFmtId="0" fontId="3" fillId="0" borderId="11" xfId="0" applyFont="1" applyBorder="1" applyAlignment="1">
      <alignment horizontal="left" vertical="justify"/>
    </xf>
    <xf numFmtId="49" fontId="3" fillId="32" borderId="10" xfId="53" applyNumberFormat="1" applyFont="1" applyFill="1" applyBorder="1" applyAlignment="1">
      <alignment horizontal="center" vertical="top"/>
      <protection/>
    </xf>
    <xf numFmtId="0" fontId="3" fillId="32" borderId="10" xfId="53" applyFont="1" applyFill="1" applyBorder="1" applyAlignment="1">
      <alignment horizontal="left" vertical="top" wrapText="1"/>
      <protection/>
    </xf>
    <xf numFmtId="2" fontId="3" fillId="0" borderId="10" xfId="0" applyNumberFormat="1" applyFont="1" applyBorder="1" applyAlignment="1">
      <alignment vertical="top"/>
    </xf>
    <xf numFmtId="172" fontId="3" fillId="0" borderId="10" xfId="0" applyNumberFormat="1" applyFont="1" applyBorder="1" applyAlignment="1">
      <alignment vertical="top"/>
    </xf>
    <xf numFmtId="49" fontId="3" fillId="0" borderId="10" xfId="53" applyNumberFormat="1" applyFont="1" applyFill="1" applyBorder="1" applyAlignment="1">
      <alignment horizontal="center" vertical="top"/>
      <protection/>
    </xf>
    <xf numFmtId="49" fontId="3" fillId="0" borderId="14" xfId="53" applyNumberFormat="1" applyFont="1" applyFill="1" applyBorder="1" applyAlignment="1">
      <alignment horizontal="center" vertical="top"/>
      <protection/>
    </xf>
    <xf numFmtId="0" fontId="3" fillId="0" borderId="10" xfId="53" applyFont="1" applyFill="1" applyBorder="1" applyAlignment="1">
      <alignment horizontal="left" vertical="distributed" wrapText="1"/>
      <protection/>
    </xf>
    <xf numFmtId="4" fontId="3" fillId="0" borderId="10" xfId="0" applyNumberFormat="1" applyFont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4" fontId="7" fillId="0" borderId="10" xfId="0" applyNumberFormat="1" applyFont="1" applyFill="1" applyBorder="1" applyAlignment="1">
      <alignment vertical="top"/>
    </xf>
    <xf numFmtId="4" fontId="3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/>
    </xf>
    <xf numFmtId="177" fontId="3" fillId="0" borderId="10" xfId="0" applyNumberFormat="1" applyFont="1" applyBorder="1" applyAlignment="1">
      <alignment vertical="top"/>
    </xf>
    <xf numFmtId="177" fontId="3" fillId="0" borderId="10" xfId="0" applyNumberFormat="1" applyFont="1" applyFill="1" applyBorder="1" applyAlignment="1">
      <alignment vertical="top"/>
    </xf>
    <xf numFmtId="177" fontId="3" fillId="0" borderId="11" xfId="0" applyNumberFormat="1" applyFont="1" applyBorder="1" applyAlignment="1">
      <alignment vertical="top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 quotePrefix="1">
      <alignment horizontal="center" wrapText="1"/>
    </xf>
    <xf numFmtId="0" fontId="2" fillId="0" borderId="0" xfId="0" applyFont="1" applyBorder="1" applyAlignment="1">
      <alignment wrapText="1"/>
    </xf>
    <xf numFmtId="49" fontId="3" fillId="0" borderId="15" xfId="0" applyNumberFormat="1" applyFont="1" applyBorder="1" applyAlignment="1">
      <alignment horizontal="left" vertical="top"/>
    </xf>
    <xf numFmtId="49" fontId="3" fillId="0" borderId="16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 quotePrefix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tabSelected="1" view="pageBreakPreview" zoomScaleSheetLayoutView="100" zoomScalePageLayoutView="0" workbookViewId="0" topLeftCell="A1">
      <selection activeCell="J5" sqref="J5:N5"/>
    </sheetView>
  </sheetViews>
  <sheetFormatPr defaultColWidth="9.00390625" defaultRowHeight="12.75"/>
  <cols>
    <col min="1" max="1" width="2.75390625" style="0" customWidth="1"/>
    <col min="2" max="2" width="4.00390625" style="1" customWidth="1"/>
    <col min="3" max="3" width="2.625" style="1" customWidth="1"/>
    <col min="4" max="4" width="3.625" style="1" customWidth="1"/>
    <col min="5" max="5" width="3.00390625" style="1" customWidth="1"/>
    <col min="6" max="6" width="4.25390625" style="1" customWidth="1"/>
    <col min="7" max="7" width="3.25390625" style="1" customWidth="1"/>
    <col min="8" max="8" width="5.125" style="1" customWidth="1"/>
    <col min="9" max="9" width="6.75390625" style="1" customWidth="1"/>
    <col min="10" max="10" width="30.75390625" style="1" customWidth="1"/>
    <col min="11" max="11" width="12.75390625" style="0" customWidth="1"/>
    <col min="12" max="12" width="13.00390625" style="0" customWidth="1"/>
    <col min="13" max="13" width="12.125" style="0" customWidth="1"/>
    <col min="14" max="14" width="10.625" style="0" customWidth="1"/>
    <col min="15" max="17" width="12.75390625" style="0" bestFit="1" customWidth="1"/>
  </cols>
  <sheetData>
    <row r="1" spans="1:14" s="2" customFormat="1" ht="1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47" t="s">
        <v>173</v>
      </c>
      <c r="L1" s="47"/>
      <c r="M1" s="47"/>
      <c r="N1" s="47"/>
    </row>
    <row r="2" spans="1:14" s="2" customFormat="1" ht="15" customHeight="1">
      <c r="A2" s="8"/>
      <c r="B2" s="9"/>
      <c r="C2" s="9"/>
      <c r="D2" s="9"/>
      <c r="E2" s="9"/>
      <c r="F2" s="9"/>
      <c r="G2" s="9"/>
      <c r="H2" s="9"/>
      <c r="I2" s="9"/>
      <c r="J2" s="46" t="s">
        <v>174</v>
      </c>
      <c r="K2" s="46"/>
      <c r="L2" s="46"/>
      <c r="M2" s="46"/>
      <c r="N2" s="46"/>
    </row>
    <row r="3" spans="1:14" s="2" customFormat="1" ht="12.7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48" t="s">
        <v>175</v>
      </c>
      <c r="L3" s="48"/>
      <c r="M3" s="48"/>
      <c r="N3" s="48"/>
    </row>
    <row r="4" spans="10:23" s="2" customFormat="1" ht="15.75" customHeight="1">
      <c r="J4" s="44" t="s">
        <v>177</v>
      </c>
      <c r="K4" s="44"/>
      <c r="L4" s="44"/>
      <c r="M4" s="44"/>
      <c r="N4" s="44"/>
      <c r="O4" s="38"/>
      <c r="P4" s="38"/>
      <c r="Q4" s="38"/>
      <c r="R4" s="38"/>
      <c r="S4" s="38"/>
      <c r="T4" s="38"/>
      <c r="U4" s="38"/>
      <c r="V4" s="38"/>
      <c r="W4" s="38"/>
    </row>
    <row r="5" spans="1:23" s="2" customFormat="1" ht="15.75" customHeight="1">
      <c r="A5" s="36"/>
      <c r="B5" s="37"/>
      <c r="C5" s="37"/>
      <c r="D5" s="37"/>
      <c r="E5" s="37"/>
      <c r="F5" s="37"/>
      <c r="G5" s="37"/>
      <c r="H5" s="37"/>
      <c r="I5" s="37"/>
      <c r="J5" s="45" t="s">
        <v>178</v>
      </c>
      <c r="K5" s="45"/>
      <c r="L5" s="45"/>
      <c r="M5" s="45"/>
      <c r="N5" s="45"/>
      <c r="O5" s="38"/>
      <c r="P5" s="38"/>
      <c r="Q5" s="38"/>
      <c r="R5" s="38"/>
      <c r="S5" s="38"/>
      <c r="T5" s="38"/>
      <c r="U5" s="38"/>
      <c r="V5" s="38"/>
      <c r="W5" s="38"/>
    </row>
    <row r="6" spans="1:22" s="2" customFormat="1" ht="15.75" customHeight="1">
      <c r="A6" s="36"/>
      <c r="B6" s="37"/>
      <c r="C6" s="37"/>
      <c r="D6" s="37"/>
      <c r="E6" s="37"/>
      <c r="F6" s="37"/>
      <c r="G6" s="37"/>
      <c r="H6" s="37"/>
      <c r="I6" s="54" t="s">
        <v>176</v>
      </c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</row>
    <row r="7" spans="1:14" s="2" customFormat="1" ht="14.2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8"/>
      <c r="L7" s="8"/>
      <c r="M7" s="8"/>
      <c r="N7" s="10" t="s">
        <v>109</v>
      </c>
    </row>
    <row r="8" spans="1:14" s="2" customFormat="1" ht="12.75" customHeight="1">
      <c r="A8" s="49" t="s">
        <v>2</v>
      </c>
      <c r="B8" s="50" t="s">
        <v>1</v>
      </c>
      <c r="C8" s="51"/>
      <c r="D8" s="51"/>
      <c r="E8" s="51"/>
      <c r="F8" s="51"/>
      <c r="G8" s="51"/>
      <c r="H8" s="51"/>
      <c r="I8" s="51"/>
      <c r="J8" s="52" t="s">
        <v>63</v>
      </c>
      <c r="K8" s="55" t="s">
        <v>160</v>
      </c>
      <c r="L8" s="42" t="s">
        <v>101</v>
      </c>
      <c r="M8" s="42" t="s">
        <v>102</v>
      </c>
      <c r="N8" s="42" t="s">
        <v>103</v>
      </c>
    </row>
    <row r="9" spans="1:14" s="2" customFormat="1" ht="144.75" customHeight="1">
      <c r="A9" s="49"/>
      <c r="B9" s="3" t="s">
        <v>3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4</v>
      </c>
      <c r="H9" s="3" t="s">
        <v>5</v>
      </c>
      <c r="I9" s="3" t="s">
        <v>62</v>
      </c>
      <c r="J9" s="53"/>
      <c r="K9" s="56"/>
      <c r="L9" s="43"/>
      <c r="M9" s="43"/>
      <c r="N9" s="43"/>
    </row>
    <row r="10" spans="1:14" s="2" customFormat="1" ht="13.5" customHeight="1">
      <c r="A10" s="11"/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2">
        <v>6</v>
      </c>
      <c r="H10" s="12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3">
        <v>13</v>
      </c>
    </row>
    <row r="11" spans="1:17" ht="25.5">
      <c r="A11" s="7" t="s">
        <v>10</v>
      </c>
      <c r="B11" s="6" t="s">
        <v>13</v>
      </c>
      <c r="C11" s="6" t="s">
        <v>10</v>
      </c>
      <c r="D11" s="6" t="s">
        <v>11</v>
      </c>
      <c r="E11" s="6" t="s">
        <v>11</v>
      </c>
      <c r="F11" s="6" t="s">
        <v>13</v>
      </c>
      <c r="G11" s="6" t="s">
        <v>11</v>
      </c>
      <c r="H11" s="6" t="s">
        <v>14</v>
      </c>
      <c r="I11" s="6" t="s">
        <v>13</v>
      </c>
      <c r="J11" s="4" t="s">
        <v>12</v>
      </c>
      <c r="K11" s="33">
        <f>K12+K15+K24+K27+K32+K35+K38+K21</f>
        <v>839900</v>
      </c>
      <c r="L11" s="33">
        <f>L12+L15+L21+L24+L32+L35+L38</f>
        <v>839900</v>
      </c>
      <c r="M11" s="28">
        <f>M12+M15+M21+M24+M32+M35+M39</f>
        <v>880640.76</v>
      </c>
      <c r="N11" s="23">
        <f>M11/L11*100</f>
        <v>104.85066793665914</v>
      </c>
      <c r="O11" s="5"/>
      <c r="P11" s="5"/>
      <c r="Q11" s="5"/>
    </row>
    <row r="12" spans="1:17" ht="12.75">
      <c r="A12" s="7" t="s">
        <v>20</v>
      </c>
      <c r="B12" s="17" t="s">
        <v>21</v>
      </c>
      <c r="C12" s="17" t="s">
        <v>10</v>
      </c>
      <c r="D12" s="17" t="s">
        <v>17</v>
      </c>
      <c r="E12" s="17" t="s">
        <v>11</v>
      </c>
      <c r="F12" s="17" t="s">
        <v>13</v>
      </c>
      <c r="G12" s="17" t="s">
        <v>11</v>
      </c>
      <c r="H12" s="17" t="s">
        <v>14</v>
      </c>
      <c r="I12" s="17" t="s">
        <v>30</v>
      </c>
      <c r="J12" s="18" t="s">
        <v>85</v>
      </c>
      <c r="K12" s="33">
        <f aca="true" t="shared" si="0" ref="K12:M13">K13</f>
        <v>55900</v>
      </c>
      <c r="L12" s="33">
        <f t="shared" si="0"/>
        <v>55900</v>
      </c>
      <c r="M12" s="28">
        <f t="shared" si="0"/>
        <v>59596.37</v>
      </c>
      <c r="N12" s="23">
        <f aca="true" t="shared" si="1" ref="N12:N66">M12/L12*100</f>
        <v>106.61246869409659</v>
      </c>
      <c r="O12" s="5"/>
      <c r="P12" s="5"/>
      <c r="Q12" s="5"/>
    </row>
    <row r="13" spans="1:17" ht="12.75">
      <c r="A13" s="7" t="s">
        <v>22</v>
      </c>
      <c r="B13" s="17" t="s">
        <v>21</v>
      </c>
      <c r="C13" s="17" t="s">
        <v>10</v>
      </c>
      <c r="D13" s="17" t="s">
        <v>17</v>
      </c>
      <c r="E13" s="17" t="s">
        <v>18</v>
      </c>
      <c r="F13" s="17" t="s">
        <v>13</v>
      </c>
      <c r="G13" s="17" t="s">
        <v>11</v>
      </c>
      <c r="H13" s="17" t="s">
        <v>14</v>
      </c>
      <c r="I13" s="17" t="s">
        <v>30</v>
      </c>
      <c r="J13" s="18" t="s">
        <v>86</v>
      </c>
      <c r="K13" s="33">
        <f t="shared" si="0"/>
        <v>55900</v>
      </c>
      <c r="L13" s="33">
        <f t="shared" si="0"/>
        <v>55900</v>
      </c>
      <c r="M13" s="28">
        <f t="shared" si="0"/>
        <v>59596.37</v>
      </c>
      <c r="N13" s="23">
        <f t="shared" si="1"/>
        <v>106.61246869409659</v>
      </c>
      <c r="O13" s="5"/>
      <c r="P13" s="5"/>
      <c r="Q13" s="5"/>
    </row>
    <row r="14" spans="1:17" ht="105.75" customHeight="1">
      <c r="A14" s="7" t="s">
        <v>23</v>
      </c>
      <c r="B14" s="6" t="s">
        <v>21</v>
      </c>
      <c r="C14" s="6" t="s">
        <v>10</v>
      </c>
      <c r="D14" s="6" t="s">
        <v>17</v>
      </c>
      <c r="E14" s="6" t="s">
        <v>18</v>
      </c>
      <c r="F14" s="6" t="s">
        <v>39</v>
      </c>
      <c r="G14" s="6" t="s">
        <v>17</v>
      </c>
      <c r="H14" s="6" t="s">
        <v>14</v>
      </c>
      <c r="I14" s="6" t="s">
        <v>30</v>
      </c>
      <c r="J14" s="4" t="s">
        <v>59</v>
      </c>
      <c r="K14" s="33">
        <v>55900</v>
      </c>
      <c r="L14" s="33">
        <v>55900</v>
      </c>
      <c r="M14" s="29">
        <v>59596.37</v>
      </c>
      <c r="N14" s="23">
        <f t="shared" si="1"/>
        <v>106.61246869409659</v>
      </c>
      <c r="O14" s="5"/>
      <c r="P14" s="5"/>
      <c r="Q14" s="5"/>
    </row>
    <row r="15" spans="1:17" ht="43.5" customHeight="1">
      <c r="A15" s="7" t="s">
        <v>24</v>
      </c>
      <c r="B15" s="6" t="s">
        <v>55</v>
      </c>
      <c r="C15" s="6" t="s">
        <v>10</v>
      </c>
      <c r="D15" s="6" t="s">
        <v>29</v>
      </c>
      <c r="E15" s="6" t="s">
        <v>11</v>
      </c>
      <c r="F15" s="6" t="s">
        <v>13</v>
      </c>
      <c r="G15" s="6" t="s">
        <v>11</v>
      </c>
      <c r="H15" s="6" t="s">
        <v>14</v>
      </c>
      <c r="I15" s="6" t="s">
        <v>13</v>
      </c>
      <c r="J15" s="4" t="s">
        <v>87</v>
      </c>
      <c r="K15" s="33">
        <f>K16</f>
        <v>272800</v>
      </c>
      <c r="L15" s="33">
        <f>L16</f>
        <v>272800</v>
      </c>
      <c r="M15" s="28">
        <f>M16</f>
        <v>303856.8</v>
      </c>
      <c r="N15" s="23">
        <f t="shared" si="1"/>
        <v>111.38445747800587</v>
      </c>
      <c r="O15" s="5"/>
      <c r="P15" s="5"/>
      <c r="Q15" s="5"/>
    </row>
    <row r="16" spans="1:17" ht="45.75" customHeight="1">
      <c r="A16" s="7" t="s">
        <v>25</v>
      </c>
      <c r="B16" s="17" t="s">
        <v>13</v>
      </c>
      <c r="C16" s="17" t="s">
        <v>10</v>
      </c>
      <c r="D16" s="17" t="s">
        <v>29</v>
      </c>
      <c r="E16" s="17" t="s">
        <v>18</v>
      </c>
      <c r="F16" s="17" t="s">
        <v>13</v>
      </c>
      <c r="G16" s="17" t="s">
        <v>17</v>
      </c>
      <c r="H16" s="17" t="s">
        <v>14</v>
      </c>
      <c r="I16" s="17" t="s">
        <v>30</v>
      </c>
      <c r="J16" s="18" t="s">
        <v>74</v>
      </c>
      <c r="K16" s="33">
        <f>K17+K18+K19+K20</f>
        <v>272800</v>
      </c>
      <c r="L16" s="33">
        <f>L17+L18+L19+L20</f>
        <v>272800</v>
      </c>
      <c r="M16" s="28">
        <v>303856.8</v>
      </c>
      <c r="N16" s="23">
        <f t="shared" si="1"/>
        <v>111.38445747800587</v>
      </c>
      <c r="O16" s="5"/>
      <c r="P16" s="5"/>
      <c r="Q16" s="5"/>
    </row>
    <row r="17" spans="1:17" ht="107.25" customHeight="1">
      <c r="A17" s="7" t="s">
        <v>60</v>
      </c>
      <c r="B17" s="6" t="s">
        <v>55</v>
      </c>
      <c r="C17" s="6" t="s">
        <v>10</v>
      </c>
      <c r="D17" s="6" t="s">
        <v>29</v>
      </c>
      <c r="E17" s="6" t="s">
        <v>18</v>
      </c>
      <c r="F17" s="6" t="s">
        <v>40</v>
      </c>
      <c r="G17" s="6" t="s">
        <v>17</v>
      </c>
      <c r="H17" s="6" t="s">
        <v>14</v>
      </c>
      <c r="I17" s="6" t="s">
        <v>30</v>
      </c>
      <c r="J17" s="4" t="s">
        <v>43</v>
      </c>
      <c r="K17" s="33">
        <v>98800</v>
      </c>
      <c r="L17" s="33">
        <v>98800</v>
      </c>
      <c r="M17" s="29">
        <v>138310.51</v>
      </c>
      <c r="N17" s="23">
        <f t="shared" si="1"/>
        <v>139.99039473684212</v>
      </c>
      <c r="O17" s="5"/>
      <c r="P17" s="5"/>
      <c r="Q17" s="5"/>
    </row>
    <row r="18" spans="1:17" ht="132.75" customHeight="1">
      <c r="A18" s="7" t="s">
        <v>26</v>
      </c>
      <c r="B18" s="6" t="s">
        <v>55</v>
      </c>
      <c r="C18" s="6" t="s">
        <v>10</v>
      </c>
      <c r="D18" s="6" t="s">
        <v>29</v>
      </c>
      <c r="E18" s="6" t="s">
        <v>18</v>
      </c>
      <c r="F18" s="6" t="s">
        <v>41</v>
      </c>
      <c r="G18" s="6" t="s">
        <v>17</v>
      </c>
      <c r="H18" s="6" t="s">
        <v>14</v>
      </c>
      <c r="I18" s="6" t="s">
        <v>30</v>
      </c>
      <c r="J18" s="4" t="s">
        <v>42</v>
      </c>
      <c r="K18" s="33">
        <v>700</v>
      </c>
      <c r="L18" s="34">
        <v>700</v>
      </c>
      <c r="M18" s="29">
        <v>1016.61</v>
      </c>
      <c r="N18" s="23">
        <f t="shared" si="1"/>
        <v>145.23</v>
      </c>
      <c r="O18" s="5"/>
      <c r="P18" s="5"/>
      <c r="Q18" s="5"/>
    </row>
    <row r="19" spans="1:17" ht="109.5" customHeight="1">
      <c r="A19" s="7" t="s">
        <v>27</v>
      </c>
      <c r="B19" s="6" t="s">
        <v>55</v>
      </c>
      <c r="C19" s="6" t="s">
        <v>10</v>
      </c>
      <c r="D19" s="6" t="s">
        <v>29</v>
      </c>
      <c r="E19" s="6" t="s">
        <v>18</v>
      </c>
      <c r="F19" s="6" t="s">
        <v>44</v>
      </c>
      <c r="G19" s="6" t="s">
        <v>17</v>
      </c>
      <c r="H19" s="6" t="s">
        <v>14</v>
      </c>
      <c r="I19" s="6" t="s">
        <v>30</v>
      </c>
      <c r="J19" s="4" t="s">
        <v>45</v>
      </c>
      <c r="K19" s="33">
        <v>191500</v>
      </c>
      <c r="L19" s="33">
        <v>191500</v>
      </c>
      <c r="M19" s="29">
        <v>184783.3</v>
      </c>
      <c r="N19" s="23">
        <f t="shared" si="1"/>
        <v>96.49258485639686</v>
      </c>
      <c r="O19" s="5"/>
      <c r="P19" s="5"/>
      <c r="Q19" s="5"/>
    </row>
    <row r="20" spans="1:17" ht="105" customHeight="1">
      <c r="A20" s="7" t="s">
        <v>28</v>
      </c>
      <c r="B20" s="6" t="s">
        <v>55</v>
      </c>
      <c r="C20" s="6" t="s">
        <v>10</v>
      </c>
      <c r="D20" s="6" t="s">
        <v>29</v>
      </c>
      <c r="E20" s="6" t="s">
        <v>18</v>
      </c>
      <c r="F20" s="6" t="s">
        <v>46</v>
      </c>
      <c r="G20" s="6" t="s">
        <v>17</v>
      </c>
      <c r="H20" s="6" t="s">
        <v>14</v>
      </c>
      <c r="I20" s="6" t="s">
        <v>30</v>
      </c>
      <c r="J20" s="4" t="s">
        <v>47</v>
      </c>
      <c r="K20" s="28">
        <v>-18200</v>
      </c>
      <c r="L20" s="28">
        <v>-18200</v>
      </c>
      <c r="M20" s="28">
        <v>-20253.62</v>
      </c>
      <c r="N20" s="23">
        <f t="shared" si="1"/>
        <v>111.28362637362636</v>
      </c>
      <c r="O20" s="5"/>
      <c r="P20" s="5"/>
      <c r="Q20" s="5"/>
    </row>
    <row r="21" spans="1:17" ht="27" customHeight="1">
      <c r="A21" s="7" t="s">
        <v>15</v>
      </c>
      <c r="B21" s="6" t="s">
        <v>21</v>
      </c>
      <c r="C21" s="6" t="s">
        <v>10</v>
      </c>
      <c r="D21" s="6" t="s">
        <v>116</v>
      </c>
      <c r="E21" s="6" t="s">
        <v>11</v>
      </c>
      <c r="F21" s="6" t="s">
        <v>13</v>
      </c>
      <c r="G21" s="6" t="s">
        <v>11</v>
      </c>
      <c r="H21" s="6" t="s">
        <v>14</v>
      </c>
      <c r="I21" s="6" t="s">
        <v>13</v>
      </c>
      <c r="J21" s="4" t="s">
        <v>114</v>
      </c>
      <c r="K21" s="33">
        <f aca="true" t="shared" si="2" ref="K21:M22">K22</f>
        <v>1600</v>
      </c>
      <c r="L21" s="33">
        <f t="shared" si="2"/>
        <v>0</v>
      </c>
      <c r="M21" s="28">
        <f t="shared" si="2"/>
        <v>0</v>
      </c>
      <c r="N21" s="23">
        <v>0</v>
      </c>
      <c r="O21" s="5"/>
      <c r="P21" s="5"/>
      <c r="Q21" s="5"/>
    </row>
    <row r="22" spans="1:17" ht="18" customHeight="1">
      <c r="A22" s="7" t="s">
        <v>16</v>
      </c>
      <c r="B22" s="6" t="s">
        <v>21</v>
      </c>
      <c r="C22" s="6" t="s">
        <v>10</v>
      </c>
      <c r="D22" s="6" t="s">
        <v>116</v>
      </c>
      <c r="E22" s="6" t="s">
        <v>29</v>
      </c>
      <c r="F22" s="6" t="s">
        <v>13</v>
      </c>
      <c r="G22" s="6" t="s">
        <v>17</v>
      </c>
      <c r="H22" s="6" t="s">
        <v>14</v>
      </c>
      <c r="I22" s="6" t="s">
        <v>13</v>
      </c>
      <c r="J22" s="4" t="s">
        <v>115</v>
      </c>
      <c r="K22" s="33">
        <f t="shared" si="2"/>
        <v>1600</v>
      </c>
      <c r="L22" s="33">
        <f t="shared" si="2"/>
        <v>0</v>
      </c>
      <c r="M22" s="28">
        <f t="shared" si="2"/>
        <v>0</v>
      </c>
      <c r="N22" s="23">
        <v>0</v>
      </c>
      <c r="O22" s="5"/>
      <c r="P22" s="5"/>
      <c r="Q22" s="5"/>
    </row>
    <row r="23" spans="1:17" ht="16.5" customHeight="1">
      <c r="A23" s="7" t="s">
        <v>35</v>
      </c>
      <c r="B23" s="6" t="s">
        <v>21</v>
      </c>
      <c r="C23" s="6" t="s">
        <v>10</v>
      </c>
      <c r="D23" s="6" t="s">
        <v>116</v>
      </c>
      <c r="E23" s="6" t="s">
        <v>29</v>
      </c>
      <c r="F23" s="6" t="s">
        <v>39</v>
      </c>
      <c r="G23" s="6" t="s">
        <v>17</v>
      </c>
      <c r="H23" s="6" t="s">
        <v>14</v>
      </c>
      <c r="I23" s="6" t="s">
        <v>13</v>
      </c>
      <c r="J23" s="4" t="s">
        <v>115</v>
      </c>
      <c r="K23" s="33">
        <v>1600</v>
      </c>
      <c r="L23" s="33">
        <v>0</v>
      </c>
      <c r="M23" s="28">
        <v>0</v>
      </c>
      <c r="N23" s="23">
        <v>0</v>
      </c>
      <c r="O23" s="5"/>
      <c r="P23" s="5"/>
      <c r="Q23" s="5"/>
    </row>
    <row r="24" spans="1:17" ht="14.25" customHeight="1">
      <c r="A24" s="7" t="s">
        <v>36</v>
      </c>
      <c r="B24" s="6" t="s">
        <v>21</v>
      </c>
      <c r="C24" s="6" t="s">
        <v>10</v>
      </c>
      <c r="D24" s="6" t="s">
        <v>32</v>
      </c>
      <c r="E24" s="6" t="s">
        <v>11</v>
      </c>
      <c r="F24" s="6" t="s">
        <v>13</v>
      </c>
      <c r="G24" s="6" t="s">
        <v>11</v>
      </c>
      <c r="H24" s="6" t="s">
        <v>14</v>
      </c>
      <c r="I24" s="6" t="s">
        <v>13</v>
      </c>
      <c r="J24" s="4" t="s">
        <v>88</v>
      </c>
      <c r="K24" s="33">
        <v>164600</v>
      </c>
      <c r="L24" s="33">
        <f>L26+L27</f>
        <v>395300</v>
      </c>
      <c r="M24" s="33">
        <f>M26+M27</f>
        <v>370581.63</v>
      </c>
      <c r="N24" s="23">
        <f t="shared" si="1"/>
        <v>93.7469339741968</v>
      </c>
      <c r="O24" s="5"/>
      <c r="P24" s="5"/>
      <c r="Q24" s="5"/>
    </row>
    <row r="25" spans="1:17" ht="14.25" customHeight="1">
      <c r="A25" s="7" t="s">
        <v>68</v>
      </c>
      <c r="B25" s="6" t="s">
        <v>21</v>
      </c>
      <c r="C25" s="6" t="s">
        <v>10</v>
      </c>
      <c r="D25" s="6" t="s">
        <v>32</v>
      </c>
      <c r="E25" s="6" t="s">
        <v>17</v>
      </c>
      <c r="F25" s="6" t="s">
        <v>13</v>
      </c>
      <c r="G25" s="6" t="s">
        <v>11</v>
      </c>
      <c r="H25" s="6" t="s">
        <v>14</v>
      </c>
      <c r="I25" s="6" t="s">
        <v>13</v>
      </c>
      <c r="J25" s="4" t="s">
        <v>89</v>
      </c>
      <c r="K25" s="33">
        <f>K26</f>
        <v>164600</v>
      </c>
      <c r="L25" s="33">
        <f>L26</f>
        <v>164600</v>
      </c>
      <c r="M25" s="28">
        <f>M26</f>
        <v>149001.26</v>
      </c>
      <c r="N25" s="23">
        <f t="shared" si="1"/>
        <v>90.52324422843256</v>
      </c>
      <c r="O25" s="5"/>
      <c r="P25" s="5"/>
      <c r="Q25" s="5"/>
    </row>
    <row r="26" spans="1:17" ht="69.75" customHeight="1">
      <c r="A26" s="7" t="s">
        <v>37</v>
      </c>
      <c r="B26" s="6" t="s">
        <v>21</v>
      </c>
      <c r="C26" s="6" t="s">
        <v>10</v>
      </c>
      <c r="D26" s="6" t="s">
        <v>32</v>
      </c>
      <c r="E26" s="6" t="s">
        <v>17</v>
      </c>
      <c r="F26" s="6" t="s">
        <v>19</v>
      </c>
      <c r="G26" s="6" t="s">
        <v>28</v>
      </c>
      <c r="H26" s="6" t="s">
        <v>14</v>
      </c>
      <c r="I26" s="6" t="s">
        <v>30</v>
      </c>
      <c r="J26" s="4" t="s">
        <v>125</v>
      </c>
      <c r="K26" s="33">
        <v>164600</v>
      </c>
      <c r="L26" s="33">
        <v>164600</v>
      </c>
      <c r="M26" s="28">
        <v>149001.26</v>
      </c>
      <c r="N26" s="23">
        <f t="shared" si="1"/>
        <v>90.52324422843256</v>
      </c>
      <c r="O26" s="5"/>
      <c r="P26" s="5"/>
      <c r="Q26" s="5"/>
    </row>
    <row r="27" spans="1:17" ht="16.5" customHeight="1">
      <c r="A27" s="7" t="s">
        <v>61</v>
      </c>
      <c r="B27" s="6" t="s">
        <v>21</v>
      </c>
      <c r="C27" s="6" t="s">
        <v>10</v>
      </c>
      <c r="D27" s="6" t="s">
        <v>32</v>
      </c>
      <c r="E27" s="6" t="s">
        <v>32</v>
      </c>
      <c r="F27" s="6" t="s">
        <v>13</v>
      </c>
      <c r="G27" s="6" t="s">
        <v>11</v>
      </c>
      <c r="H27" s="6" t="s">
        <v>14</v>
      </c>
      <c r="I27" s="6" t="s">
        <v>13</v>
      </c>
      <c r="J27" s="4" t="s">
        <v>75</v>
      </c>
      <c r="K27" s="33">
        <f>K28+K30</f>
        <v>230700</v>
      </c>
      <c r="L27" s="33">
        <f>L28+L30</f>
        <v>230700</v>
      </c>
      <c r="M27" s="33">
        <f>M28+M30</f>
        <v>221580.37</v>
      </c>
      <c r="N27" s="23">
        <f t="shared" si="1"/>
        <v>96.04697442566102</v>
      </c>
      <c r="O27" s="5"/>
      <c r="P27" s="5"/>
      <c r="Q27" s="5"/>
    </row>
    <row r="28" spans="1:17" ht="16.5" customHeight="1">
      <c r="A28" s="7" t="s">
        <v>56</v>
      </c>
      <c r="B28" s="6" t="s">
        <v>21</v>
      </c>
      <c r="C28" s="6" t="s">
        <v>10</v>
      </c>
      <c r="D28" s="6" t="s">
        <v>32</v>
      </c>
      <c r="E28" s="6" t="s">
        <v>32</v>
      </c>
      <c r="F28" s="6" t="s">
        <v>19</v>
      </c>
      <c r="G28" s="6" t="s">
        <v>11</v>
      </c>
      <c r="H28" s="6" t="s">
        <v>14</v>
      </c>
      <c r="I28" s="6" t="s">
        <v>30</v>
      </c>
      <c r="J28" s="4" t="s">
        <v>90</v>
      </c>
      <c r="K28" s="33">
        <f>K29</f>
        <v>19300</v>
      </c>
      <c r="L28" s="33">
        <f>L29</f>
        <v>19300</v>
      </c>
      <c r="M28" s="28">
        <f>M29</f>
        <v>16110</v>
      </c>
      <c r="N28" s="23">
        <f t="shared" si="1"/>
        <v>83.47150259067358</v>
      </c>
      <c r="O28" s="5"/>
      <c r="P28" s="5"/>
      <c r="Q28" s="5"/>
    </row>
    <row r="29" spans="1:17" ht="54.75" customHeight="1">
      <c r="A29" s="7" t="s">
        <v>117</v>
      </c>
      <c r="B29" s="6" t="s">
        <v>21</v>
      </c>
      <c r="C29" s="6" t="s">
        <v>10</v>
      </c>
      <c r="D29" s="6" t="s">
        <v>32</v>
      </c>
      <c r="E29" s="6" t="s">
        <v>32</v>
      </c>
      <c r="F29" s="6" t="s">
        <v>64</v>
      </c>
      <c r="G29" s="6" t="s">
        <v>28</v>
      </c>
      <c r="H29" s="6" t="s">
        <v>14</v>
      </c>
      <c r="I29" s="6" t="s">
        <v>30</v>
      </c>
      <c r="J29" s="4" t="s">
        <v>126</v>
      </c>
      <c r="K29" s="33">
        <v>19300</v>
      </c>
      <c r="L29" s="33">
        <v>19300</v>
      </c>
      <c r="M29" s="28">
        <v>16110</v>
      </c>
      <c r="N29" s="23">
        <f t="shared" si="1"/>
        <v>83.47150259067358</v>
      </c>
      <c r="O29" s="5"/>
      <c r="P29" s="5"/>
      <c r="Q29" s="5"/>
    </row>
    <row r="30" spans="1:17" ht="16.5" customHeight="1">
      <c r="A30" s="7" t="s">
        <v>78</v>
      </c>
      <c r="B30" s="6" t="s">
        <v>21</v>
      </c>
      <c r="C30" s="6" t="s">
        <v>10</v>
      </c>
      <c r="D30" s="6" t="s">
        <v>32</v>
      </c>
      <c r="E30" s="6" t="s">
        <v>32</v>
      </c>
      <c r="F30" s="6" t="s">
        <v>73</v>
      </c>
      <c r="G30" s="6" t="s">
        <v>11</v>
      </c>
      <c r="H30" s="6" t="s">
        <v>14</v>
      </c>
      <c r="I30" s="6" t="s">
        <v>30</v>
      </c>
      <c r="J30" s="4" t="s">
        <v>91</v>
      </c>
      <c r="K30" s="33">
        <f>K31</f>
        <v>211400</v>
      </c>
      <c r="L30" s="33">
        <f>L31</f>
        <v>211400</v>
      </c>
      <c r="M30" s="28">
        <f>M31</f>
        <v>205470.37</v>
      </c>
      <c r="N30" s="23">
        <f t="shared" si="1"/>
        <v>97.19506622516556</v>
      </c>
      <c r="O30" s="5"/>
      <c r="P30" s="5"/>
      <c r="Q30" s="5"/>
    </row>
    <row r="31" spans="1:17" ht="57" customHeight="1">
      <c r="A31" s="7" t="s">
        <v>79</v>
      </c>
      <c r="B31" s="6" t="s">
        <v>21</v>
      </c>
      <c r="C31" s="6" t="s">
        <v>10</v>
      </c>
      <c r="D31" s="6" t="s">
        <v>32</v>
      </c>
      <c r="E31" s="6" t="s">
        <v>32</v>
      </c>
      <c r="F31" s="6" t="s">
        <v>65</v>
      </c>
      <c r="G31" s="6" t="s">
        <v>28</v>
      </c>
      <c r="H31" s="6" t="s">
        <v>14</v>
      </c>
      <c r="I31" s="6" t="s">
        <v>30</v>
      </c>
      <c r="J31" s="4" t="s">
        <v>127</v>
      </c>
      <c r="K31" s="33">
        <v>211400</v>
      </c>
      <c r="L31" s="33">
        <v>211400</v>
      </c>
      <c r="M31" s="28">
        <v>205470.37</v>
      </c>
      <c r="N31" s="23">
        <f t="shared" si="1"/>
        <v>97.19506622516556</v>
      </c>
      <c r="O31" s="5"/>
      <c r="P31" s="5"/>
      <c r="Q31" s="5"/>
    </row>
    <row r="32" spans="1:17" ht="16.5" customHeight="1">
      <c r="A32" s="7" t="s">
        <v>80</v>
      </c>
      <c r="B32" s="6" t="s">
        <v>48</v>
      </c>
      <c r="C32" s="6" t="s">
        <v>10</v>
      </c>
      <c r="D32" s="6" t="s">
        <v>31</v>
      </c>
      <c r="E32" s="6" t="s">
        <v>11</v>
      </c>
      <c r="F32" s="6" t="s">
        <v>13</v>
      </c>
      <c r="G32" s="6" t="s">
        <v>11</v>
      </c>
      <c r="H32" s="6" t="s">
        <v>14</v>
      </c>
      <c r="I32" s="6" t="s">
        <v>13</v>
      </c>
      <c r="J32" s="4" t="s">
        <v>84</v>
      </c>
      <c r="K32" s="33">
        <f>K33</f>
        <v>400</v>
      </c>
      <c r="L32" s="33">
        <f>L33</f>
        <v>2000</v>
      </c>
      <c r="M32" s="28">
        <f>M33</f>
        <v>2400</v>
      </c>
      <c r="N32" s="23">
        <f t="shared" si="1"/>
        <v>120</v>
      </c>
      <c r="O32" s="5"/>
      <c r="P32" s="5"/>
      <c r="Q32" s="5"/>
    </row>
    <row r="33" spans="1:17" ht="79.5" customHeight="1">
      <c r="A33" s="7" t="s">
        <v>95</v>
      </c>
      <c r="B33" s="6" t="s">
        <v>48</v>
      </c>
      <c r="C33" s="6" t="s">
        <v>10</v>
      </c>
      <c r="D33" s="6" t="s">
        <v>31</v>
      </c>
      <c r="E33" s="6" t="s">
        <v>34</v>
      </c>
      <c r="F33" s="6" t="s">
        <v>13</v>
      </c>
      <c r="G33" s="6" t="s">
        <v>17</v>
      </c>
      <c r="H33" s="6" t="s">
        <v>14</v>
      </c>
      <c r="I33" s="6" t="s">
        <v>30</v>
      </c>
      <c r="J33" s="4" t="s">
        <v>128</v>
      </c>
      <c r="K33" s="33">
        <f>K34</f>
        <v>400</v>
      </c>
      <c r="L33" s="33">
        <v>2000</v>
      </c>
      <c r="M33" s="28">
        <v>2400</v>
      </c>
      <c r="N33" s="23">
        <f t="shared" si="1"/>
        <v>120</v>
      </c>
      <c r="O33" s="5"/>
      <c r="P33" s="5"/>
      <c r="Q33" s="5"/>
    </row>
    <row r="34" spans="1:17" ht="108" customHeight="1">
      <c r="A34" s="7" t="s">
        <v>96</v>
      </c>
      <c r="B34" s="6" t="s">
        <v>48</v>
      </c>
      <c r="C34" s="6" t="s">
        <v>10</v>
      </c>
      <c r="D34" s="6" t="s">
        <v>31</v>
      </c>
      <c r="E34" s="6" t="s">
        <v>34</v>
      </c>
      <c r="F34" s="6" t="s">
        <v>33</v>
      </c>
      <c r="G34" s="6" t="s">
        <v>17</v>
      </c>
      <c r="H34" s="6" t="s">
        <v>14</v>
      </c>
      <c r="I34" s="6" t="s">
        <v>30</v>
      </c>
      <c r="J34" s="4" t="s">
        <v>66</v>
      </c>
      <c r="K34" s="33">
        <v>400</v>
      </c>
      <c r="L34" s="33">
        <v>2000</v>
      </c>
      <c r="M34" s="28">
        <v>2400</v>
      </c>
      <c r="N34" s="23">
        <f t="shared" si="1"/>
        <v>120</v>
      </c>
      <c r="O34" s="5"/>
      <c r="P34" s="5"/>
      <c r="Q34" s="5"/>
    </row>
    <row r="35" spans="1:14" ht="55.5" customHeight="1">
      <c r="A35" s="7" t="s">
        <v>81</v>
      </c>
      <c r="B35" s="6" t="s">
        <v>48</v>
      </c>
      <c r="C35" s="6" t="s">
        <v>10</v>
      </c>
      <c r="D35" s="6" t="s">
        <v>15</v>
      </c>
      <c r="E35" s="6" t="s">
        <v>11</v>
      </c>
      <c r="F35" s="6" t="s">
        <v>13</v>
      </c>
      <c r="G35" s="6" t="s">
        <v>11</v>
      </c>
      <c r="H35" s="6" t="s">
        <v>14</v>
      </c>
      <c r="I35" s="6" t="s">
        <v>13</v>
      </c>
      <c r="J35" s="22" t="s">
        <v>129</v>
      </c>
      <c r="K35" s="33">
        <f aca="true" t="shared" si="3" ref="K35:M36">K36</f>
        <v>13900</v>
      </c>
      <c r="L35" s="33">
        <f t="shared" si="3"/>
        <v>13900</v>
      </c>
      <c r="M35" s="28">
        <f t="shared" si="3"/>
        <v>18449.99</v>
      </c>
      <c r="N35" s="23">
        <f t="shared" si="1"/>
        <v>132.73374100719425</v>
      </c>
    </row>
    <row r="36" spans="1:14" ht="121.5" customHeight="1">
      <c r="A36" s="7" t="s">
        <v>82</v>
      </c>
      <c r="B36" s="6" t="s">
        <v>48</v>
      </c>
      <c r="C36" s="6" t="s">
        <v>10</v>
      </c>
      <c r="D36" s="6" t="s">
        <v>15</v>
      </c>
      <c r="E36" s="6" t="s">
        <v>72</v>
      </c>
      <c r="F36" s="6" t="s">
        <v>13</v>
      </c>
      <c r="G36" s="6" t="s">
        <v>11</v>
      </c>
      <c r="H36" s="6" t="s">
        <v>14</v>
      </c>
      <c r="I36" s="6" t="s">
        <v>67</v>
      </c>
      <c r="J36" s="22" t="s">
        <v>130</v>
      </c>
      <c r="K36" s="33">
        <f t="shared" si="3"/>
        <v>13900</v>
      </c>
      <c r="L36" s="33">
        <f t="shared" si="3"/>
        <v>13900</v>
      </c>
      <c r="M36" s="28">
        <f t="shared" si="3"/>
        <v>18449.99</v>
      </c>
      <c r="N36" s="23">
        <f t="shared" si="1"/>
        <v>132.73374100719425</v>
      </c>
    </row>
    <row r="37" spans="1:14" ht="121.5" customHeight="1">
      <c r="A37" s="7" t="s">
        <v>83</v>
      </c>
      <c r="B37" s="6" t="s">
        <v>48</v>
      </c>
      <c r="C37" s="6" t="s">
        <v>10</v>
      </c>
      <c r="D37" s="6" t="s">
        <v>15</v>
      </c>
      <c r="E37" s="6" t="s">
        <v>72</v>
      </c>
      <c r="F37" s="6" t="s">
        <v>73</v>
      </c>
      <c r="G37" s="6" t="s">
        <v>11</v>
      </c>
      <c r="H37" s="6" t="s">
        <v>14</v>
      </c>
      <c r="I37" s="6" t="s">
        <v>67</v>
      </c>
      <c r="J37" s="4" t="s">
        <v>131</v>
      </c>
      <c r="K37" s="33">
        <v>13900</v>
      </c>
      <c r="L37" s="33">
        <v>13900</v>
      </c>
      <c r="M37" s="28">
        <v>18449.99</v>
      </c>
      <c r="N37" s="23">
        <f t="shared" si="1"/>
        <v>132.73374100719425</v>
      </c>
    </row>
    <row r="38" spans="1:14" ht="39" customHeight="1">
      <c r="A38" s="7" t="s">
        <v>97</v>
      </c>
      <c r="B38" s="6" t="s">
        <v>48</v>
      </c>
      <c r="C38" s="6" t="s">
        <v>10</v>
      </c>
      <c r="D38" s="6" t="s">
        <v>35</v>
      </c>
      <c r="E38" s="6" t="s">
        <v>11</v>
      </c>
      <c r="F38" s="6" t="s">
        <v>13</v>
      </c>
      <c r="G38" s="6" t="s">
        <v>11</v>
      </c>
      <c r="H38" s="6" t="s">
        <v>14</v>
      </c>
      <c r="I38" s="6" t="s">
        <v>13</v>
      </c>
      <c r="J38" s="4" t="s">
        <v>132</v>
      </c>
      <c r="K38" s="33">
        <f aca="true" t="shared" si="4" ref="K38:M40">K39</f>
        <v>100000</v>
      </c>
      <c r="L38" s="33">
        <f t="shared" si="4"/>
        <v>100000</v>
      </c>
      <c r="M38" s="28">
        <f t="shared" si="4"/>
        <v>125755.97</v>
      </c>
      <c r="N38" s="23">
        <f t="shared" si="1"/>
        <v>125.75597</v>
      </c>
    </row>
    <row r="39" spans="1:14" ht="27.75" customHeight="1">
      <c r="A39" s="7" t="s">
        <v>98</v>
      </c>
      <c r="B39" s="6" t="s">
        <v>48</v>
      </c>
      <c r="C39" s="6" t="s">
        <v>10</v>
      </c>
      <c r="D39" s="6" t="s">
        <v>35</v>
      </c>
      <c r="E39" s="6" t="s">
        <v>18</v>
      </c>
      <c r="F39" s="6" t="s">
        <v>13</v>
      </c>
      <c r="G39" s="6" t="s">
        <v>11</v>
      </c>
      <c r="H39" s="6" t="s">
        <v>14</v>
      </c>
      <c r="I39" s="6" t="s">
        <v>107</v>
      </c>
      <c r="J39" s="4" t="s">
        <v>133</v>
      </c>
      <c r="K39" s="33">
        <f t="shared" si="4"/>
        <v>100000</v>
      </c>
      <c r="L39" s="33">
        <f t="shared" si="4"/>
        <v>100000</v>
      </c>
      <c r="M39" s="28">
        <f t="shared" si="4"/>
        <v>125755.97</v>
      </c>
      <c r="N39" s="23">
        <f t="shared" si="1"/>
        <v>125.75597</v>
      </c>
    </row>
    <row r="40" spans="1:14" ht="39.75" customHeight="1">
      <c r="A40" s="7" t="s">
        <v>99</v>
      </c>
      <c r="B40" s="6" t="s">
        <v>48</v>
      </c>
      <c r="C40" s="6" t="s">
        <v>10</v>
      </c>
      <c r="D40" s="6" t="s">
        <v>35</v>
      </c>
      <c r="E40" s="6" t="s">
        <v>18</v>
      </c>
      <c r="F40" s="6" t="s">
        <v>106</v>
      </c>
      <c r="G40" s="6" t="s">
        <v>11</v>
      </c>
      <c r="H40" s="6" t="s">
        <v>14</v>
      </c>
      <c r="I40" s="6" t="s">
        <v>107</v>
      </c>
      <c r="J40" s="4" t="s">
        <v>134</v>
      </c>
      <c r="K40" s="33">
        <f t="shared" si="4"/>
        <v>100000</v>
      </c>
      <c r="L40" s="33">
        <f t="shared" si="4"/>
        <v>100000</v>
      </c>
      <c r="M40" s="28">
        <f t="shared" si="4"/>
        <v>125755.97</v>
      </c>
      <c r="N40" s="23">
        <f t="shared" si="1"/>
        <v>125.75597</v>
      </c>
    </row>
    <row r="41" spans="1:14" ht="53.25" customHeight="1">
      <c r="A41" s="15" t="s">
        <v>100</v>
      </c>
      <c r="B41" s="6" t="s">
        <v>48</v>
      </c>
      <c r="C41" s="6" t="s">
        <v>10</v>
      </c>
      <c r="D41" s="6" t="s">
        <v>35</v>
      </c>
      <c r="E41" s="6" t="s">
        <v>18</v>
      </c>
      <c r="F41" s="6" t="s">
        <v>108</v>
      </c>
      <c r="G41" s="6" t="s">
        <v>28</v>
      </c>
      <c r="H41" s="6" t="s">
        <v>14</v>
      </c>
      <c r="I41" s="6" t="s">
        <v>107</v>
      </c>
      <c r="J41" s="4" t="s">
        <v>135</v>
      </c>
      <c r="K41" s="33">
        <v>100000</v>
      </c>
      <c r="L41" s="33">
        <v>100000</v>
      </c>
      <c r="M41" s="28">
        <v>125755.97</v>
      </c>
      <c r="N41" s="23">
        <f t="shared" si="1"/>
        <v>125.75597</v>
      </c>
    </row>
    <row r="42" spans="1:14" ht="15.75" customHeight="1">
      <c r="A42" s="7" t="s">
        <v>104</v>
      </c>
      <c r="B42" s="6" t="s">
        <v>48</v>
      </c>
      <c r="C42" s="6" t="s">
        <v>20</v>
      </c>
      <c r="D42" s="6" t="s">
        <v>11</v>
      </c>
      <c r="E42" s="6" t="s">
        <v>11</v>
      </c>
      <c r="F42" s="6" t="s">
        <v>13</v>
      </c>
      <c r="G42" s="6" t="s">
        <v>11</v>
      </c>
      <c r="H42" s="6" t="s">
        <v>14</v>
      </c>
      <c r="I42" s="6" t="s">
        <v>13</v>
      </c>
      <c r="J42" s="4" t="s">
        <v>38</v>
      </c>
      <c r="K42" s="34">
        <f>K43</f>
        <v>9371500</v>
      </c>
      <c r="L42" s="33">
        <f>L43+L63</f>
        <v>18927308.6</v>
      </c>
      <c r="M42" s="28">
        <f>M43+M63</f>
        <v>18927308.6</v>
      </c>
      <c r="N42" s="23">
        <f t="shared" si="1"/>
        <v>100</v>
      </c>
    </row>
    <row r="43" spans="1:14" ht="37.5" customHeight="1">
      <c r="A43" s="7" t="s">
        <v>118</v>
      </c>
      <c r="B43" s="6" t="s">
        <v>48</v>
      </c>
      <c r="C43" s="6" t="s">
        <v>20</v>
      </c>
      <c r="D43" s="6" t="s">
        <v>18</v>
      </c>
      <c r="E43" s="6" t="s">
        <v>11</v>
      </c>
      <c r="F43" s="6" t="s">
        <v>13</v>
      </c>
      <c r="G43" s="6" t="s">
        <v>11</v>
      </c>
      <c r="H43" s="6" t="s">
        <v>14</v>
      </c>
      <c r="I43" s="6" t="s">
        <v>13</v>
      </c>
      <c r="J43" s="4" t="s">
        <v>92</v>
      </c>
      <c r="K43" s="34">
        <f>K44+K48+K51</f>
        <v>9371500</v>
      </c>
      <c r="L43" s="34">
        <f>L44+L48+L51</f>
        <v>18882601.6</v>
      </c>
      <c r="M43" s="28">
        <f>M44+M48+M51</f>
        <v>18882601.6</v>
      </c>
      <c r="N43" s="23">
        <f t="shared" si="1"/>
        <v>100</v>
      </c>
    </row>
    <row r="44" spans="1:14" ht="27" customHeight="1">
      <c r="A44" s="7" t="s">
        <v>119</v>
      </c>
      <c r="B44" s="17" t="s">
        <v>48</v>
      </c>
      <c r="C44" s="17" t="s">
        <v>20</v>
      </c>
      <c r="D44" s="17" t="s">
        <v>18</v>
      </c>
      <c r="E44" s="17" t="s">
        <v>28</v>
      </c>
      <c r="F44" s="17" t="s">
        <v>13</v>
      </c>
      <c r="G44" s="17" t="s">
        <v>11</v>
      </c>
      <c r="H44" s="17" t="s">
        <v>14</v>
      </c>
      <c r="I44" s="17" t="s">
        <v>136</v>
      </c>
      <c r="J44" s="18" t="s">
        <v>76</v>
      </c>
      <c r="K44" s="34">
        <f>K45</f>
        <v>5811000</v>
      </c>
      <c r="L44" s="33">
        <f>L45</f>
        <v>5811000</v>
      </c>
      <c r="M44" s="28">
        <f>M45</f>
        <v>5811000</v>
      </c>
      <c r="N44" s="23">
        <f t="shared" si="1"/>
        <v>100</v>
      </c>
    </row>
    <row r="45" spans="1:14" ht="31.5" customHeight="1">
      <c r="A45" s="16">
        <v>35</v>
      </c>
      <c r="B45" s="17" t="s">
        <v>48</v>
      </c>
      <c r="C45" s="17" t="s">
        <v>20</v>
      </c>
      <c r="D45" s="17" t="s">
        <v>18</v>
      </c>
      <c r="E45" s="17" t="s">
        <v>68</v>
      </c>
      <c r="F45" s="17" t="s">
        <v>49</v>
      </c>
      <c r="G45" s="17" t="s">
        <v>11</v>
      </c>
      <c r="H45" s="17" t="s">
        <v>14</v>
      </c>
      <c r="I45" s="17" t="s">
        <v>136</v>
      </c>
      <c r="J45" s="18" t="s">
        <v>93</v>
      </c>
      <c r="K45" s="34">
        <f>K46+K47</f>
        <v>5811000</v>
      </c>
      <c r="L45" s="34">
        <f>L46+L47</f>
        <v>5811000</v>
      </c>
      <c r="M45" s="29">
        <f>M46+M47</f>
        <v>5811000</v>
      </c>
      <c r="N45" s="23">
        <f t="shared" si="1"/>
        <v>100</v>
      </c>
    </row>
    <row r="46" spans="1:14" ht="38.25">
      <c r="A46" s="20">
        <v>36</v>
      </c>
      <c r="B46" s="6" t="s">
        <v>48</v>
      </c>
      <c r="C46" s="6" t="s">
        <v>20</v>
      </c>
      <c r="D46" s="6" t="s">
        <v>18</v>
      </c>
      <c r="E46" s="6" t="s">
        <v>68</v>
      </c>
      <c r="F46" s="6" t="s">
        <v>49</v>
      </c>
      <c r="G46" s="6" t="s">
        <v>28</v>
      </c>
      <c r="H46" s="6" t="s">
        <v>50</v>
      </c>
      <c r="I46" s="6" t="s">
        <v>136</v>
      </c>
      <c r="J46" s="4" t="s">
        <v>137</v>
      </c>
      <c r="K46" s="34">
        <v>1572300</v>
      </c>
      <c r="L46" s="34">
        <v>1572300</v>
      </c>
      <c r="M46" s="29">
        <v>1572300</v>
      </c>
      <c r="N46" s="23">
        <f t="shared" si="1"/>
        <v>100</v>
      </c>
    </row>
    <row r="47" spans="1:14" ht="42" customHeight="1">
      <c r="A47" s="7" t="s">
        <v>120</v>
      </c>
      <c r="B47" s="14" t="s">
        <v>48</v>
      </c>
      <c r="C47" s="6" t="s">
        <v>20</v>
      </c>
      <c r="D47" s="6" t="s">
        <v>18</v>
      </c>
      <c r="E47" s="6" t="s">
        <v>68</v>
      </c>
      <c r="F47" s="6" t="s">
        <v>49</v>
      </c>
      <c r="G47" s="6" t="s">
        <v>28</v>
      </c>
      <c r="H47" s="6" t="s">
        <v>51</v>
      </c>
      <c r="I47" s="6" t="s">
        <v>136</v>
      </c>
      <c r="J47" s="4" t="s">
        <v>138</v>
      </c>
      <c r="K47" s="34">
        <v>4238700</v>
      </c>
      <c r="L47" s="34">
        <v>4238700</v>
      </c>
      <c r="M47" s="29">
        <v>4238700</v>
      </c>
      <c r="N47" s="23">
        <f t="shared" si="1"/>
        <v>100</v>
      </c>
    </row>
    <row r="48" spans="1:14" ht="28.5" customHeight="1">
      <c r="A48" s="7" t="s">
        <v>121</v>
      </c>
      <c r="B48" s="21" t="s">
        <v>48</v>
      </c>
      <c r="C48" s="21" t="s">
        <v>20</v>
      </c>
      <c r="D48" s="21" t="s">
        <v>18</v>
      </c>
      <c r="E48" s="21" t="s">
        <v>99</v>
      </c>
      <c r="F48" s="21" t="s">
        <v>13</v>
      </c>
      <c r="G48" s="21" t="s">
        <v>11</v>
      </c>
      <c r="H48" s="21" t="s">
        <v>14</v>
      </c>
      <c r="I48" s="21" t="s">
        <v>136</v>
      </c>
      <c r="J48" s="19" t="s">
        <v>94</v>
      </c>
      <c r="K48" s="34">
        <f>K50+K49</f>
        <v>123900</v>
      </c>
      <c r="L48" s="34">
        <f>L50+L49</f>
        <v>137860</v>
      </c>
      <c r="M48" s="29">
        <f>M50+M49</f>
        <v>137860</v>
      </c>
      <c r="N48" s="23">
        <f t="shared" si="1"/>
        <v>100</v>
      </c>
    </row>
    <row r="49" spans="1:14" ht="72" customHeight="1">
      <c r="A49" s="16">
        <v>39</v>
      </c>
      <c r="B49" s="6" t="s">
        <v>48</v>
      </c>
      <c r="C49" s="6" t="s">
        <v>20</v>
      </c>
      <c r="D49" s="6" t="s">
        <v>18</v>
      </c>
      <c r="E49" s="6" t="s">
        <v>99</v>
      </c>
      <c r="F49" s="6" t="s">
        <v>110</v>
      </c>
      <c r="G49" s="6" t="s">
        <v>28</v>
      </c>
      <c r="H49" s="6" t="s">
        <v>54</v>
      </c>
      <c r="I49" s="6" t="s">
        <v>136</v>
      </c>
      <c r="J49" s="4" t="s">
        <v>139</v>
      </c>
      <c r="K49" s="33">
        <v>4800</v>
      </c>
      <c r="L49" s="34">
        <v>4840</v>
      </c>
      <c r="M49" s="30">
        <v>4840</v>
      </c>
      <c r="N49" s="23">
        <f t="shared" si="1"/>
        <v>100</v>
      </c>
    </row>
    <row r="50" spans="1:14" ht="67.5" customHeight="1">
      <c r="A50" s="20">
        <v>40</v>
      </c>
      <c r="B50" s="14" t="s">
        <v>48</v>
      </c>
      <c r="C50" s="6" t="s">
        <v>20</v>
      </c>
      <c r="D50" s="6" t="s">
        <v>18</v>
      </c>
      <c r="E50" s="6" t="s">
        <v>69</v>
      </c>
      <c r="F50" s="6" t="s">
        <v>70</v>
      </c>
      <c r="G50" s="6" t="s">
        <v>28</v>
      </c>
      <c r="H50" s="6" t="s">
        <v>14</v>
      </c>
      <c r="I50" s="6" t="s">
        <v>136</v>
      </c>
      <c r="J50" s="4" t="s">
        <v>140</v>
      </c>
      <c r="K50" s="33">
        <v>119100</v>
      </c>
      <c r="L50" s="34">
        <v>133020</v>
      </c>
      <c r="M50" s="29">
        <v>133020</v>
      </c>
      <c r="N50" s="23">
        <f t="shared" si="1"/>
        <v>100</v>
      </c>
    </row>
    <row r="51" spans="1:14" ht="24.75" customHeight="1">
      <c r="A51" s="20">
        <v>41</v>
      </c>
      <c r="B51" s="25" t="s">
        <v>48</v>
      </c>
      <c r="C51" s="25" t="s">
        <v>20</v>
      </c>
      <c r="D51" s="26" t="s">
        <v>18</v>
      </c>
      <c r="E51" s="26" t="s">
        <v>105</v>
      </c>
      <c r="F51" s="26" t="s">
        <v>13</v>
      </c>
      <c r="G51" s="26" t="s">
        <v>11</v>
      </c>
      <c r="H51" s="26" t="s">
        <v>14</v>
      </c>
      <c r="I51" s="26" t="s">
        <v>136</v>
      </c>
      <c r="J51" s="27" t="s">
        <v>77</v>
      </c>
      <c r="K51" s="33">
        <f>K52</f>
        <v>3436600</v>
      </c>
      <c r="L51" s="34">
        <f>L52</f>
        <v>12933741.6</v>
      </c>
      <c r="M51" s="29">
        <f>M52</f>
        <v>12933741.6</v>
      </c>
      <c r="N51" s="23">
        <f t="shared" si="1"/>
        <v>100</v>
      </c>
    </row>
    <row r="52" spans="1:14" ht="29.25" customHeight="1">
      <c r="A52" s="7" t="s">
        <v>122</v>
      </c>
      <c r="B52" s="6" t="s">
        <v>48</v>
      </c>
      <c r="C52" s="6" t="s">
        <v>20</v>
      </c>
      <c r="D52" s="6" t="s">
        <v>18</v>
      </c>
      <c r="E52" s="6" t="s">
        <v>71</v>
      </c>
      <c r="F52" s="6" t="s">
        <v>0</v>
      </c>
      <c r="G52" s="6" t="s">
        <v>11</v>
      </c>
      <c r="H52" s="6" t="s">
        <v>14</v>
      </c>
      <c r="I52" s="6" t="s">
        <v>136</v>
      </c>
      <c r="J52" s="4" t="s">
        <v>141</v>
      </c>
      <c r="K52" s="33">
        <f>K61+K62</f>
        <v>3436600</v>
      </c>
      <c r="L52" s="33">
        <f>L53+L55+L56+L57+L58+L59+L60+L61+L62+L54</f>
        <v>12933741.6</v>
      </c>
      <c r="M52" s="24">
        <f>M53+M55+M56+M57+M58+M59+M60+M61+M62+L54</f>
        <v>12933741.6</v>
      </c>
      <c r="N52" s="23">
        <f t="shared" si="1"/>
        <v>100</v>
      </c>
    </row>
    <row r="53" spans="1:14" ht="108.75" customHeight="1">
      <c r="A53" s="7" t="s">
        <v>124</v>
      </c>
      <c r="B53" s="6" t="s">
        <v>48</v>
      </c>
      <c r="C53" s="6" t="s">
        <v>20</v>
      </c>
      <c r="D53" s="6" t="s">
        <v>18</v>
      </c>
      <c r="E53" s="6" t="s">
        <v>71</v>
      </c>
      <c r="F53" s="6" t="s">
        <v>0</v>
      </c>
      <c r="G53" s="6" t="s">
        <v>28</v>
      </c>
      <c r="H53" s="6" t="s">
        <v>163</v>
      </c>
      <c r="I53" s="6" t="s">
        <v>136</v>
      </c>
      <c r="J53" s="4" t="s">
        <v>164</v>
      </c>
      <c r="K53" s="33">
        <v>0</v>
      </c>
      <c r="L53" s="35">
        <v>313600</v>
      </c>
      <c r="M53" s="28">
        <v>313600</v>
      </c>
      <c r="N53" s="23">
        <f t="shared" si="1"/>
        <v>100</v>
      </c>
    </row>
    <row r="54" spans="1:14" ht="276.75" customHeight="1">
      <c r="A54" s="7" t="s">
        <v>142</v>
      </c>
      <c r="B54" s="6" t="s">
        <v>48</v>
      </c>
      <c r="C54" s="6" t="s">
        <v>20</v>
      </c>
      <c r="D54" s="6" t="s">
        <v>18</v>
      </c>
      <c r="E54" s="6" t="s">
        <v>71</v>
      </c>
      <c r="F54" s="6" t="s">
        <v>0</v>
      </c>
      <c r="G54" s="6" t="s">
        <v>28</v>
      </c>
      <c r="H54" s="6" t="s">
        <v>171</v>
      </c>
      <c r="I54" s="6" t="s">
        <v>136</v>
      </c>
      <c r="J54" s="4" t="s">
        <v>172</v>
      </c>
      <c r="K54" s="33">
        <v>0</v>
      </c>
      <c r="L54" s="35">
        <v>30770</v>
      </c>
      <c r="M54" s="28">
        <v>30770</v>
      </c>
      <c r="N54" s="23">
        <f t="shared" si="1"/>
        <v>100</v>
      </c>
    </row>
    <row r="55" spans="1:14" ht="69.75" customHeight="1">
      <c r="A55" s="7" t="s">
        <v>144</v>
      </c>
      <c r="B55" s="6" t="s">
        <v>48</v>
      </c>
      <c r="C55" s="6" t="s">
        <v>20</v>
      </c>
      <c r="D55" s="6" t="s">
        <v>18</v>
      </c>
      <c r="E55" s="6" t="s">
        <v>71</v>
      </c>
      <c r="F55" s="6" t="s">
        <v>0</v>
      </c>
      <c r="G55" s="6" t="s">
        <v>28</v>
      </c>
      <c r="H55" s="6" t="s">
        <v>161</v>
      </c>
      <c r="I55" s="6" t="s">
        <v>136</v>
      </c>
      <c r="J55" s="27" t="s">
        <v>162</v>
      </c>
      <c r="K55" s="33">
        <v>0</v>
      </c>
      <c r="L55" s="35">
        <v>1140350.83</v>
      </c>
      <c r="M55" s="28">
        <v>1140350.83</v>
      </c>
      <c r="N55" s="23">
        <f t="shared" si="1"/>
        <v>100</v>
      </c>
    </row>
    <row r="56" spans="1:14" ht="56.25" customHeight="1">
      <c r="A56" s="7" t="s">
        <v>145</v>
      </c>
      <c r="B56" s="6" t="s">
        <v>48</v>
      </c>
      <c r="C56" s="6" t="s">
        <v>20</v>
      </c>
      <c r="D56" s="6" t="s">
        <v>18</v>
      </c>
      <c r="E56" s="6" t="s">
        <v>71</v>
      </c>
      <c r="F56" s="6" t="s">
        <v>0</v>
      </c>
      <c r="G56" s="6" t="s">
        <v>28</v>
      </c>
      <c r="H56" s="6" t="s">
        <v>111</v>
      </c>
      <c r="I56" s="6" t="s">
        <v>136</v>
      </c>
      <c r="J56" s="4" t="s">
        <v>159</v>
      </c>
      <c r="K56" s="33">
        <v>0</v>
      </c>
      <c r="L56" s="35">
        <v>45674</v>
      </c>
      <c r="M56" s="29">
        <v>45674</v>
      </c>
      <c r="N56" s="23">
        <f t="shared" si="1"/>
        <v>100</v>
      </c>
    </row>
    <row r="57" spans="1:14" ht="83.25" customHeight="1">
      <c r="A57" s="7" t="s">
        <v>146</v>
      </c>
      <c r="B57" s="6" t="s">
        <v>48</v>
      </c>
      <c r="C57" s="6" t="s">
        <v>20</v>
      </c>
      <c r="D57" s="6" t="s">
        <v>18</v>
      </c>
      <c r="E57" s="6" t="s">
        <v>71</v>
      </c>
      <c r="F57" s="6" t="s">
        <v>0</v>
      </c>
      <c r="G57" s="6" t="s">
        <v>28</v>
      </c>
      <c r="H57" s="6" t="s">
        <v>112</v>
      </c>
      <c r="I57" s="6" t="s">
        <v>136</v>
      </c>
      <c r="J57" s="4" t="s">
        <v>155</v>
      </c>
      <c r="K57" s="33">
        <v>0</v>
      </c>
      <c r="L57" s="35">
        <v>65000</v>
      </c>
      <c r="M57" s="29">
        <v>65000</v>
      </c>
      <c r="N57" s="23">
        <f t="shared" si="1"/>
        <v>100</v>
      </c>
    </row>
    <row r="58" spans="1:14" ht="93" customHeight="1">
      <c r="A58" s="7" t="s">
        <v>147</v>
      </c>
      <c r="B58" s="6" t="s">
        <v>48</v>
      </c>
      <c r="C58" s="6" t="s">
        <v>20</v>
      </c>
      <c r="D58" s="6" t="s">
        <v>18</v>
      </c>
      <c r="E58" s="6" t="s">
        <v>71</v>
      </c>
      <c r="F58" s="6" t="s">
        <v>0</v>
      </c>
      <c r="G58" s="6" t="s">
        <v>28</v>
      </c>
      <c r="H58" s="6" t="s">
        <v>113</v>
      </c>
      <c r="I58" s="6" t="s">
        <v>136</v>
      </c>
      <c r="J58" s="4" t="s">
        <v>154</v>
      </c>
      <c r="K58" s="33">
        <v>0</v>
      </c>
      <c r="L58" s="35">
        <v>388400</v>
      </c>
      <c r="M58" s="29">
        <v>388400</v>
      </c>
      <c r="N58" s="23">
        <f t="shared" si="1"/>
        <v>100</v>
      </c>
    </row>
    <row r="59" spans="1:14" ht="82.5" customHeight="1">
      <c r="A59" s="7" t="s">
        <v>71</v>
      </c>
      <c r="B59" s="6" t="s">
        <v>48</v>
      </c>
      <c r="C59" s="6" t="s">
        <v>20</v>
      </c>
      <c r="D59" s="6" t="s">
        <v>18</v>
      </c>
      <c r="E59" s="6" t="s">
        <v>71</v>
      </c>
      <c r="F59" s="6" t="s">
        <v>0</v>
      </c>
      <c r="G59" s="6" t="s">
        <v>28</v>
      </c>
      <c r="H59" s="6" t="s">
        <v>165</v>
      </c>
      <c r="I59" s="6" t="s">
        <v>136</v>
      </c>
      <c r="J59" s="4" t="s">
        <v>166</v>
      </c>
      <c r="K59" s="33">
        <v>0</v>
      </c>
      <c r="L59" s="35">
        <v>819500</v>
      </c>
      <c r="M59" s="29">
        <v>819500</v>
      </c>
      <c r="N59" s="23">
        <f t="shared" si="1"/>
        <v>100</v>
      </c>
    </row>
    <row r="60" spans="1:14" ht="59.25" customHeight="1">
      <c r="A60" s="7" t="s">
        <v>156</v>
      </c>
      <c r="B60" s="6" t="s">
        <v>48</v>
      </c>
      <c r="C60" s="6" t="s">
        <v>20</v>
      </c>
      <c r="D60" s="6" t="s">
        <v>18</v>
      </c>
      <c r="E60" s="6" t="s">
        <v>71</v>
      </c>
      <c r="F60" s="6" t="s">
        <v>0</v>
      </c>
      <c r="G60" s="6" t="s">
        <v>28</v>
      </c>
      <c r="H60" s="6" t="s">
        <v>152</v>
      </c>
      <c r="I60" s="6" t="s">
        <v>136</v>
      </c>
      <c r="J60" s="4" t="s">
        <v>153</v>
      </c>
      <c r="K60" s="33">
        <v>0</v>
      </c>
      <c r="L60" s="35">
        <v>18170</v>
      </c>
      <c r="M60" s="29">
        <v>18170</v>
      </c>
      <c r="N60" s="23">
        <f t="shared" si="1"/>
        <v>100</v>
      </c>
    </row>
    <row r="61" spans="1:14" ht="42" customHeight="1">
      <c r="A61" s="7" t="s">
        <v>157</v>
      </c>
      <c r="B61" s="6" t="s">
        <v>48</v>
      </c>
      <c r="C61" s="6" t="s">
        <v>20</v>
      </c>
      <c r="D61" s="6" t="s">
        <v>18</v>
      </c>
      <c r="E61" s="6" t="s">
        <v>71</v>
      </c>
      <c r="F61" s="6" t="s">
        <v>0</v>
      </c>
      <c r="G61" s="6" t="s">
        <v>28</v>
      </c>
      <c r="H61" s="6" t="s">
        <v>52</v>
      </c>
      <c r="I61" s="6" t="s">
        <v>136</v>
      </c>
      <c r="J61" s="4" t="s">
        <v>53</v>
      </c>
      <c r="K61" s="33">
        <v>1932500</v>
      </c>
      <c r="L61" s="35">
        <v>5932500</v>
      </c>
      <c r="M61" s="29">
        <v>5932500</v>
      </c>
      <c r="N61" s="23">
        <f t="shared" si="1"/>
        <v>100</v>
      </c>
    </row>
    <row r="62" spans="1:14" ht="57" customHeight="1">
      <c r="A62" s="7" t="s">
        <v>158</v>
      </c>
      <c r="B62" s="14" t="s">
        <v>48</v>
      </c>
      <c r="C62" s="6" t="s">
        <v>20</v>
      </c>
      <c r="D62" s="6" t="s">
        <v>18</v>
      </c>
      <c r="E62" s="6" t="s">
        <v>71</v>
      </c>
      <c r="F62" s="6" t="s">
        <v>0</v>
      </c>
      <c r="G62" s="6" t="s">
        <v>28</v>
      </c>
      <c r="H62" s="6" t="s">
        <v>57</v>
      </c>
      <c r="I62" s="6" t="s">
        <v>136</v>
      </c>
      <c r="J62" s="4" t="s">
        <v>58</v>
      </c>
      <c r="K62" s="33">
        <v>1504100</v>
      </c>
      <c r="L62" s="33">
        <v>4179776.77</v>
      </c>
      <c r="M62" s="31">
        <v>4179776.77</v>
      </c>
      <c r="N62" s="23">
        <f t="shared" si="1"/>
        <v>100</v>
      </c>
    </row>
    <row r="63" spans="1:14" ht="82.5" customHeight="1">
      <c r="A63" s="7" t="s">
        <v>167</v>
      </c>
      <c r="B63" s="6" t="s">
        <v>48</v>
      </c>
      <c r="C63" s="6" t="s">
        <v>20</v>
      </c>
      <c r="D63" s="6" t="s">
        <v>56</v>
      </c>
      <c r="E63" s="6" t="s">
        <v>11</v>
      </c>
      <c r="F63" s="6" t="s">
        <v>13</v>
      </c>
      <c r="G63" s="6" t="s">
        <v>11</v>
      </c>
      <c r="H63" s="6" t="s">
        <v>14</v>
      </c>
      <c r="I63" s="6" t="s">
        <v>13</v>
      </c>
      <c r="J63" s="4" t="s">
        <v>151</v>
      </c>
      <c r="K63" s="33">
        <v>0</v>
      </c>
      <c r="L63" s="33">
        <f>L64</f>
        <v>44707</v>
      </c>
      <c r="M63" s="31">
        <f>M64</f>
        <v>44707</v>
      </c>
      <c r="N63" s="23">
        <f t="shared" si="1"/>
        <v>100</v>
      </c>
    </row>
    <row r="64" spans="1:14" ht="133.5" customHeight="1">
      <c r="A64" s="7" t="s">
        <v>168</v>
      </c>
      <c r="B64" s="6" t="s">
        <v>48</v>
      </c>
      <c r="C64" s="6" t="s">
        <v>20</v>
      </c>
      <c r="D64" s="6" t="s">
        <v>56</v>
      </c>
      <c r="E64" s="6" t="s">
        <v>11</v>
      </c>
      <c r="F64" s="6" t="s">
        <v>13</v>
      </c>
      <c r="G64" s="6" t="s">
        <v>11</v>
      </c>
      <c r="H64" s="6" t="s">
        <v>14</v>
      </c>
      <c r="I64" s="6" t="s">
        <v>136</v>
      </c>
      <c r="J64" s="4" t="s">
        <v>150</v>
      </c>
      <c r="K64" s="33">
        <v>0</v>
      </c>
      <c r="L64" s="33">
        <v>44707</v>
      </c>
      <c r="M64" s="31">
        <v>44707</v>
      </c>
      <c r="N64" s="23">
        <f t="shared" si="1"/>
        <v>100</v>
      </c>
    </row>
    <row r="65" spans="1:14" ht="120" customHeight="1">
      <c r="A65" s="7" t="s">
        <v>169</v>
      </c>
      <c r="B65" s="6" t="s">
        <v>48</v>
      </c>
      <c r="C65" s="6" t="s">
        <v>20</v>
      </c>
      <c r="D65" s="6" t="s">
        <v>56</v>
      </c>
      <c r="E65" s="6" t="s">
        <v>11</v>
      </c>
      <c r="F65" s="6" t="s">
        <v>13</v>
      </c>
      <c r="G65" s="6" t="s">
        <v>28</v>
      </c>
      <c r="H65" s="6" t="s">
        <v>14</v>
      </c>
      <c r="I65" s="6" t="s">
        <v>136</v>
      </c>
      <c r="J65" s="4" t="s">
        <v>149</v>
      </c>
      <c r="K65" s="33">
        <v>0</v>
      </c>
      <c r="L65" s="33">
        <v>44707</v>
      </c>
      <c r="M65" s="31">
        <v>44707</v>
      </c>
      <c r="N65" s="23">
        <f t="shared" si="1"/>
        <v>100</v>
      </c>
    </row>
    <row r="66" spans="1:14" ht="96" customHeight="1">
      <c r="A66" s="7" t="s">
        <v>170</v>
      </c>
      <c r="B66" s="6" t="s">
        <v>48</v>
      </c>
      <c r="C66" s="6" t="s">
        <v>20</v>
      </c>
      <c r="D66" s="6" t="s">
        <v>56</v>
      </c>
      <c r="E66" s="6" t="s">
        <v>123</v>
      </c>
      <c r="F66" s="6" t="s">
        <v>39</v>
      </c>
      <c r="G66" s="6" t="s">
        <v>28</v>
      </c>
      <c r="H66" s="6" t="s">
        <v>14</v>
      </c>
      <c r="I66" s="6" t="s">
        <v>136</v>
      </c>
      <c r="J66" s="4" t="s">
        <v>148</v>
      </c>
      <c r="K66" s="33">
        <v>0</v>
      </c>
      <c r="L66" s="33">
        <v>44707</v>
      </c>
      <c r="M66" s="28">
        <v>44707</v>
      </c>
      <c r="N66" s="23">
        <f t="shared" si="1"/>
        <v>100</v>
      </c>
    </row>
    <row r="67" spans="1:14" ht="15" customHeight="1">
      <c r="A67" s="39" t="s">
        <v>143</v>
      </c>
      <c r="B67" s="40"/>
      <c r="C67" s="40"/>
      <c r="D67" s="40"/>
      <c r="E67" s="40"/>
      <c r="F67" s="40"/>
      <c r="G67" s="40"/>
      <c r="H67" s="40"/>
      <c r="I67" s="40"/>
      <c r="J67" s="41"/>
      <c r="K67" s="34">
        <f>K11+K42</f>
        <v>10211400</v>
      </c>
      <c r="L67" s="33">
        <f>L42+L11</f>
        <v>19767208.6</v>
      </c>
      <c r="M67" s="28">
        <f>M11+M42</f>
        <v>19807949.360000003</v>
      </c>
      <c r="N67" s="32">
        <f>M67/L67*100</f>
        <v>100.20610274735505</v>
      </c>
    </row>
  </sheetData>
  <sheetProtection/>
  <mergeCells count="14">
    <mergeCell ref="K1:N1"/>
    <mergeCell ref="K3:N3"/>
    <mergeCell ref="A8:A9"/>
    <mergeCell ref="B8:I8"/>
    <mergeCell ref="J8:J9"/>
    <mergeCell ref="I6:V6"/>
    <mergeCell ref="K8:K9"/>
    <mergeCell ref="M8:M9"/>
    <mergeCell ref="A67:J67"/>
    <mergeCell ref="L8:L9"/>
    <mergeCell ref="N8:N9"/>
    <mergeCell ref="J4:N4"/>
    <mergeCell ref="J5:N5"/>
    <mergeCell ref="J2:N2"/>
  </mergeCells>
  <printOptions/>
  <pageMargins left="0.7874015748031497" right="0.3937007874015748" top="0.7874015748031497" bottom="0.7874015748031497" header="0.5118110236220472" footer="0.5118110236220472"/>
  <pageSetup firstPageNumber="57" useFirstPageNumber="1" fitToHeight="2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RePack by SPecialiST</cp:lastModifiedBy>
  <cp:lastPrinted>2020-03-31T09:52:23Z</cp:lastPrinted>
  <dcterms:created xsi:type="dcterms:W3CDTF">2010-12-01T11:29:51Z</dcterms:created>
  <dcterms:modified xsi:type="dcterms:W3CDTF">2020-05-20T05:47:09Z</dcterms:modified>
  <cp:category/>
  <cp:version/>
  <cp:contentType/>
  <cp:contentStatus/>
</cp:coreProperties>
</file>