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'Лист1'!$A$1:$N$66</definedName>
  </definedNames>
  <calcPr fullCalcOnLoad="1"/>
</workbook>
</file>

<file path=xl/sharedStrings.xml><?xml version="1.0" encoding="utf-8"?>
<sst xmlns="http://schemas.openxmlformats.org/spreadsheetml/2006/main" count="586" uniqueCount="179">
  <si>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</si>
  <si>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</si>
  <si>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</si>
  <si>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</si>
  <si>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</si>
  <si>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</si>
  <si>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</si>
  <si>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</si>
  <si>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</si>
  <si>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</si>
  <si>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</si>
  <si>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</si>
  <si>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</si>
  <si>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</si>
  <si>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</si>
  <si>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</si>
  <si>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</si>
  <si>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</si>
  <si>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</si>
  <si>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</si>
  <si>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</si>
  <si>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</si>
  <si>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</si>
  <si>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</si>
  <si>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</si>
  <si>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</si>
  <si>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</si>
  <si>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</si>
  <si>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</si>
  <si>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</si>
  <si>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</si>
  <si>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</si>
  <si>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</si>
  <si>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</si>
  <si>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</si>
  <si>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</si>
  <si>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</si>
  <si>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</si>
  <si>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</si>
  <si>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</si>
  <si>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</si>
  <si>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</si>
  <si>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</si>
  <si>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</si>
  <si>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</si>
  <si>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</si>
  <si>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</si>
  <si>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</si>
  <si>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</si>
  <si>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</si>
  <si>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</si>
  <si>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</si>
  <si>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</si>
  <si>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</si>
  <si>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</si>
  <si>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</si>
  <si>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</si>
  <si>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</si>
  <si>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</si>
  <si>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</si>
  <si>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</si>
  <si>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</si>
  <si>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</si>
  <si>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</si>
  <si>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</si>
  <si>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</si>
  <si>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</si>
  <si>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</si>
  <si>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</si>
  <si>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</si>
  <si>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</si>
  <si>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</si>
  <si>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</si>
  <si>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Иные межбюджетные трансферты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</si>
  <si>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</si>
  <si>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</si>
  <si>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</si>
  <si>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</si>
  <si>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</si>
  <si>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</si>
  <si>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</si>
  <si>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</si>
  <si>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</si>
  <si>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</si>
  <si>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</si>
  <si>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</si>
  <si>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</si>
  <si>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</si>
  <si>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</si>
  <si>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</si>
  <si>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</si>
  <si>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</si>
  <si>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</si>
  <si>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</si>
  <si>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</si>
  <si>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</si>
  <si>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Уточненные бюджетные назначения</t>
  </si>
  <si>
    <t xml:space="preserve">Исполнено </t>
  </si>
  <si>
    <t>% исполнения уточненного плана</t>
  </si>
  <si>
    <t>32</t>
  </si>
  <si>
    <t>40</t>
  </si>
  <si>
    <t>Приложение 1</t>
  </si>
  <si>
    <t>060</t>
  </si>
  <si>
    <t>130</t>
  </si>
  <si>
    <t>065</t>
  </si>
  <si>
    <t>(рублей)</t>
  </si>
  <si>
    <t>024</t>
  </si>
  <si>
    <t>7412</t>
  </si>
  <si>
    <t>7508</t>
  </si>
  <si>
    <t>19</t>
  </si>
  <si>
    <t>33</t>
  </si>
  <si>
    <t>34</t>
  </si>
  <si>
    <t>37</t>
  </si>
  <si>
    <t>38</t>
  </si>
  <si>
    <t>60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</si>
  <si>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</si>
  <si>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</si>
  <si>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</si>
  <si>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государсвенной и муниципальной собственности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</si>
  <si>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</si>
  <si>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</si>
  <si>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</si>
  <si>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</si>
  <si>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</si>
  <si>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</si>
  <si>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150</t>
  </si>
  <si>
    <t>Прочие межбюджетные трансферты на реализацию государственных полномочий по составлению протоколов об административных правонорушениях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</si>
  <si>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</si>
  <si>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трансферты, передаваемые бюджетам </t>
  </si>
  <si>
    <t>ВСЕГО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</si>
  <si>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 </t>
  </si>
  <si>
    <t xml:space="preserve"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лет, а также от возврата организациями остатков субсидий прошлых лет </t>
  </si>
  <si>
    <t xml:space="preserve">Доходы бюджетов 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лет, а также от возврата организациями остатков субсидий прошлых лет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</si>
  <si>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</si>
  <si>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7555</t>
  </si>
  <si>
    <t>51</t>
  </si>
  <si>
    <t>52</t>
  </si>
  <si>
    <t>Доходы 
бюджета сельсовета
2020 года</t>
  </si>
  <si>
    <t>900</t>
  </si>
  <si>
    <t xml:space="preserve">Субвенции бюджетам поселений на организацию и проведение акарицидных обработок мест массового отдыха населения </t>
  </si>
  <si>
    <t>7509</t>
  </si>
  <si>
    <t>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</si>
  <si>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</t>
  </si>
  <si>
    <t>Субсидии бюджетам поселений на обеспечение первичных мер пожарной безопасности</t>
  </si>
  <si>
    <t>1049</t>
  </si>
  <si>
    <t>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</si>
  <si>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Дотация бюджетам бюджетной системы Российской Федерации</t>
  </si>
  <si>
    <t>Дотация бюджетам сельских поселений на выравнивание бюджетной обеспеченности из бюджета субъекта Российской Федерации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</si>
  <si>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</si>
  <si>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Субсидии бюджетам бюджетной системы Российской Федерации (межбюджетные субсидии)</t>
  </si>
  <si>
    <t xml:space="preserve">Субсидии бюджетам сельских поселений из местных бюджетов </t>
  </si>
  <si>
    <t>990</t>
  </si>
  <si>
    <t>995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</si>
  <si>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</si>
  <si>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</si>
  <si>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</t>
  </si>
  <si>
    <t>2100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</si>
  <si>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</si>
  <si>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налогооблажения,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</si>
  <si>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12</t>
  </si>
  <si>
    <t>36</t>
  </si>
  <si>
    <t>39</t>
  </si>
  <si>
    <t>41</t>
  </si>
  <si>
    <t>53</t>
  </si>
  <si>
    <t>54</t>
  </si>
  <si>
    <t>55</t>
  </si>
  <si>
    <t>1036</t>
  </si>
  <si>
    <t xml:space="preserve">Субсидии бюджетам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</t>
  </si>
  <si>
    <t>0497</t>
  </si>
  <si>
    <t>Субсидии бюджетам сельских поселений на предоставление социальных выплат молодым семьям на приобретение (строительство) жилья</t>
  </si>
  <si>
    <t>42</t>
  </si>
  <si>
    <t>43</t>
  </si>
  <si>
    <t>46</t>
  </si>
  <si>
    <t>47</t>
  </si>
  <si>
    <t>56</t>
  </si>
  <si>
    <t>57</t>
  </si>
  <si>
    <t>№ 060-П от 20.07.2020г</t>
  </si>
  <si>
    <t xml:space="preserve">Доходы бюджета Причулымского сельсовета  за  полугодие 2020 года </t>
  </si>
  <si>
    <t xml:space="preserve">к Постановлению администрации Причулымского сельсовета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</si>
</sst>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49" fontId="3" fillId="32" borderId="10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2" fontId="3" fillId="0" borderId="10" xfId="0" applyNumberFormat="1" applyFont="1" applyBorder="1" applyAlignment="1">
      <alignment vertical="top"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distributed" wrapText="1"/>
      <protection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BreakPreview" zoomScaleSheetLayoutView="100" zoomScalePageLayoutView="0" workbookViewId="0" topLeftCell="A64">
      <selection activeCell="K1" sqref="K1:N1"/>
    </sheetView>
  </sheetViews>
  <sheetFormatPr defaultColWidth="9.00390625" defaultRowHeight="12.75"/>
  <cols>
    <col min="1" max="1" width="2.75390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0.75390625" style="1" customWidth="1"/>
    <col min="11" max="11" width="11.625" style="0" customWidth="1"/>
    <col min="12" max="12" width="11.25390625" style="0" customWidth="1"/>
    <col min="13" max="14" width="10.625" style="0" customWidth="1"/>
    <col min="15" max="17" width="12.75390625" style="0" bestFit="1" customWidth="1"/>
  </cols>
  <sheetData>
    <row r="1" spans="1:14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32" t="s">
        <v>101</v>
      </c>
      <c r="L1" s="32"/>
      <c r="M1" s="32"/>
      <c r="N1" s="32"/>
    </row>
    <row r="2" spans="1:14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44" t="s">
        <v>178</v>
      </c>
      <c r="K2" s="44"/>
      <c r="L2" s="44"/>
      <c r="M2" s="44"/>
      <c r="N2" s="44"/>
    </row>
    <row r="3" spans="1:14" s="2" customFormat="1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33" t="s">
        <v>176</v>
      </c>
      <c r="L3" s="33"/>
      <c r="M3" s="33"/>
      <c r="N3" s="33"/>
    </row>
    <row r="4" spans="1:14" s="2" customFormat="1" ht="15.75" customHeight="1">
      <c r="A4" s="34" t="s">
        <v>177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2" customFormat="1" ht="14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10" t="s">
        <v>105</v>
      </c>
    </row>
    <row r="6" spans="1:14" s="2" customFormat="1" ht="12.75" customHeight="1">
      <c r="A6" s="36" t="s">
        <v>2</v>
      </c>
      <c r="B6" s="37" t="s">
        <v>1</v>
      </c>
      <c r="C6" s="38"/>
      <c r="D6" s="38"/>
      <c r="E6" s="38"/>
      <c r="F6" s="38"/>
      <c r="G6" s="38"/>
      <c r="H6" s="38"/>
      <c r="I6" s="38"/>
      <c r="J6" s="39" t="s">
        <v>60</v>
      </c>
      <c r="K6" s="39" t="s">
        <v>137</v>
      </c>
      <c r="L6" s="39" t="s">
        <v>96</v>
      </c>
      <c r="M6" s="39" t="s">
        <v>97</v>
      </c>
      <c r="N6" s="39" t="s">
        <v>98</v>
      </c>
    </row>
    <row r="7" spans="1:14" s="2" customFormat="1" ht="144.75" customHeight="1">
      <c r="A7" s="36"/>
      <c r="B7" s="3" t="s">
        <v>3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4</v>
      </c>
      <c r="H7" s="3" t="s">
        <v>5</v>
      </c>
      <c r="I7" s="3" t="s">
        <v>59</v>
      </c>
      <c r="J7" s="40"/>
      <c r="K7" s="40"/>
      <c r="L7" s="40"/>
      <c r="M7" s="39"/>
      <c r="N7" s="40"/>
    </row>
    <row r="8" spans="1:14" s="2" customFormat="1" ht="13.5" customHeight="1">
      <c r="A8" s="1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</row>
    <row r="9" spans="1:17" ht="25.5">
      <c r="A9" s="7" t="s">
        <v>10</v>
      </c>
      <c r="B9" s="6" t="s">
        <v>13</v>
      </c>
      <c r="C9" s="6" t="s">
        <v>10</v>
      </c>
      <c r="D9" s="6" t="s">
        <v>11</v>
      </c>
      <c r="E9" s="6" t="s">
        <v>11</v>
      </c>
      <c r="F9" s="6" t="s">
        <v>13</v>
      </c>
      <c r="G9" s="6" t="s">
        <v>11</v>
      </c>
      <c r="H9" s="6" t="s">
        <v>14</v>
      </c>
      <c r="I9" s="6" t="s">
        <v>13</v>
      </c>
      <c r="J9" s="4" t="s">
        <v>12</v>
      </c>
      <c r="K9" s="27">
        <f>K10+K13+K19+K29+K32+K35</f>
        <v>745900</v>
      </c>
      <c r="L9" s="27">
        <f>L10+L13+L19+L29+L32+L35</f>
        <v>745900</v>
      </c>
      <c r="M9" s="27">
        <f>M10+M13+M19+M29+M32+M35</f>
        <v>309872</v>
      </c>
      <c r="N9" s="23">
        <f>M9/L9*100</f>
        <v>41.543370424989945</v>
      </c>
      <c r="O9" s="5"/>
      <c r="P9" s="5"/>
      <c r="Q9" s="5"/>
    </row>
    <row r="10" spans="1:17" ht="12.75">
      <c r="A10" s="7" t="s">
        <v>19</v>
      </c>
      <c r="B10" s="17" t="s">
        <v>20</v>
      </c>
      <c r="C10" s="17" t="s">
        <v>10</v>
      </c>
      <c r="D10" s="17" t="s">
        <v>16</v>
      </c>
      <c r="E10" s="17" t="s">
        <v>11</v>
      </c>
      <c r="F10" s="17" t="s">
        <v>13</v>
      </c>
      <c r="G10" s="17" t="s">
        <v>11</v>
      </c>
      <c r="H10" s="17" t="s">
        <v>14</v>
      </c>
      <c r="I10" s="17" t="s">
        <v>29</v>
      </c>
      <c r="J10" s="18" t="s">
        <v>81</v>
      </c>
      <c r="K10" s="27">
        <f aca="true" t="shared" si="0" ref="K10:M11">K11</f>
        <v>55300</v>
      </c>
      <c r="L10" s="27">
        <f t="shared" si="0"/>
        <v>55300</v>
      </c>
      <c r="M10" s="27">
        <f t="shared" si="0"/>
        <v>28970.81</v>
      </c>
      <c r="N10" s="23">
        <f aca="true" t="shared" si="1" ref="N10:N38">M10/L10*100</f>
        <v>52.38844484629295</v>
      </c>
      <c r="O10" s="5"/>
      <c r="P10" s="5"/>
      <c r="Q10" s="5"/>
    </row>
    <row r="11" spans="1:17" ht="12.75">
      <c r="A11" s="7" t="s">
        <v>21</v>
      </c>
      <c r="B11" s="17" t="s">
        <v>20</v>
      </c>
      <c r="C11" s="17" t="s">
        <v>10</v>
      </c>
      <c r="D11" s="17" t="s">
        <v>16</v>
      </c>
      <c r="E11" s="17" t="s">
        <v>17</v>
      </c>
      <c r="F11" s="17" t="s">
        <v>13</v>
      </c>
      <c r="G11" s="17" t="s">
        <v>11</v>
      </c>
      <c r="H11" s="17" t="s">
        <v>14</v>
      </c>
      <c r="I11" s="17" t="s">
        <v>29</v>
      </c>
      <c r="J11" s="18" t="s">
        <v>82</v>
      </c>
      <c r="K11" s="27">
        <f t="shared" si="0"/>
        <v>55300</v>
      </c>
      <c r="L11" s="27">
        <f t="shared" si="0"/>
        <v>55300</v>
      </c>
      <c r="M11" s="27">
        <f t="shared" si="0"/>
        <v>28970.81</v>
      </c>
      <c r="N11" s="23">
        <f t="shared" si="1"/>
        <v>52.38844484629295</v>
      </c>
      <c r="O11" s="5"/>
      <c r="P11" s="5"/>
      <c r="Q11" s="5"/>
    </row>
    <row r="12" spans="1:17" ht="103.5" customHeight="1">
      <c r="A12" s="7" t="s">
        <v>22</v>
      </c>
      <c r="B12" s="6" t="s">
        <v>20</v>
      </c>
      <c r="C12" s="6" t="s">
        <v>10</v>
      </c>
      <c r="D12" s="6" t="s">
        <v>16</v>
      </c>
      <c r="E12" s="6" t="s">
        <v>17</v>
      </c>
      <c r="F12" s="6" t="s">
        <v>38</v>
      </c>
      <c r="G12" s="6" t="s">
        <v>16</v>
      </c>
      <c r="H12" s="6" t="s">
        <v>14</v>
      </c>
      <c r="I12" s="6" t="s">
        <v>29</v>
      </c>
      <c r="J12" s="4" t="s">
        <v>56</v>
      </c>
      <c r="K12" s="27">
        <v>55300</v>
      </c>
      <c r="L12" s="27">
        <v>55300</v>
      </c>
      <c r="M12" s="28">
        <v>28970.81</v>
      </c>
      <c r="N12" s="23">
        <f t="shared" si="1"/>
        <v>52.38844484629295</v>
      </c>
      <c r="O12" s="5"/>
      <c r="P12" s="5"/>
      <c r="Q12" s="5"/>
    </row>
    <row r="13" spans="1:17" ht="43.5" customHeight="1">
      <c r="A13" s="7" t="s">
        <v>23</v>
      </c>
      <c r="B13" s="6" t="s">
        <v>52</v>
      </c>
      <c r="C13" s="6" t="s">
        <v>10</v>
      </c>
      <c r="D13" s="6" t="s">
        <v>28</v>
      </c>
      <c r="E13" s="6" t="s">
        <v>11</v>
      </c>
      <c r="F13" s="6" t="s">
        <v>13</v>
      </c>
      <c r="G13" s="6" t="s">
        <v>11</v>
      </c>
      <c r="H13" s="6" t="s">
        <v>14</v>
      </c>
      <c r="I13" s="6" t="s">
        <v>13</v>
      </c>
      <c r="J13" s="4" t="s">
        <v>83</v>
      </c>
      <c r="K13" s="27">
        <f>K14</f>
        <v>310700</v>
      </c>
      <c r="L13" s="27">
        <f>L14</f>
        <v>310700</v>
      </c>
      <c r="M13" s="27">
        <f>M14</f>
        <v>126398.3</v>
      </c>
      <c r="N13" s="23">
        <f t="shared" si="1"/>
        <v>40.681783070486</v>
      </c>
      <c r="O13" s="5"/>
      <c r="P13" s="5"/>
      <c r="Q13" s="5"/>
    </row>
    <row r="14" spans="1:17" ht="45.75" customHeight="1">
      <c r="A14" s="7" t="s">
        <v>24</v>
      </c>
      <c r="B14" s="17" t="s">
        <v>13</v>
      </c>
      <c r="C14" s="17" t="s">
        <v>10</v>
      </c>
      <c r="D14" s="17" t="s">
        <v>28</v>
      </c>
      <c r="E14" s="17" t="s">
        <v>17</v>
      </c>
      <c r="F14" s="17" t="s">
        <v>13</v>
      </c>
      <c r="G14" s="17" t="s">
        <v>16</v>
      </c>
      <c r="H14" s="17" t="s">
        <v>14</v>
      </c>
      <c r="I14" s="17" t="s">
        <v>29</v>
      </c>
      <c r="J14" s="18" t="s">
        <v>71</v>
      </c>
      <c r="K14" s="27">
        <f>K15+K16+K17+K18</f>
        <v>310700</v>
      </c>
      <c r="L14" s="27">
        <f>L15+L16+L17+L18</f>
        <v>310700</v>
      </c>
      <c r="M14" s="27">
        <v>126398.3</v>
      </c>
      <c r="N14" s="23">
        <f t="shared" si="1"/>
        <v>40.681783070486</v>
      </c>
      <c r="O14" s="5"/>
      <c r="P14" s="5"/>
      <c r="Q14" s="5"/>
    </row>
    <row r="15" spans="1:17" ht="66.75" customHeight="1">
      <c r="A15" s="7" t="s">
        <v>57</v>
      </c>
      <c r="B15" s="6" t="s">
        <v>52</v>
      </c>
      <c r="C15" s="6" t="s">
        <v>10</v>
      </c>
      <c r="D15" s="6" t="s">
        <v>28</v>
      </c>
      <c r="E15" s="6" t="s">
        <v>17</v>
      </c>
      <c r="F15" s="6" t="s">
        <v>39</v>
      </c>
      <c r="G15" s="6" t="s">
        <v>16</v>
      </c>
      <c r="H15" s="6" t="s">
        <v>14</v>
      </c>
      <c r="I15" s="6" t="s">
        <v>29</v>
      </c>
      <c r="J15" s="4" t="s">
        <v>42</v>
      </c>
      <c r="K15" s="27">
        <v>142400</v>
      </c>
      <c r="L15" s="27">
        <v>142400</v>
      </c>
      <c r="M15" s="28">
        <v>59885.09</v>
      </c>
      <c r="N15" s="23">
        <f t="shared" si="1"/>
        <v>42.054136235955056</v>
      </c>
      <c r="O15" s="5"/>
      <c r="P15" s="5"/>
      <c r="Q15" s="5"/>
    </row>
    <row r="16" spans="1:17" ht="132.75" customHeight="1">
      <c r="A16" s="7" t="s">
        <v>25</v>
      </c>
      <c r="B16" s="6" t="s">
        <v>52</v>
      </c>
      <c r="C16" s="6" t="s">
        <v>10</v>
      </c>
      <c r="D16" s="6" t="s">
        <v>28</v>
      </c>
      <c r="E16" s="6" t="s">
        <v>17</v>
      </c>
      <c r="F16" s="6" t="s">
        <v>40</v>
      </c>
      <c r="G16" s="6" t="s">
        <v>16</v>
      </c>
      <c r="H16" s="6" t="s">
        <v>14</v>
      </c>
      <c r="I16" s="6" t="s">
        <v>29</v>
      </c>
      <c r="J16" s="4" t="s">
        <v>41</v>
      </c>
      <c r="K16" s="27">
        <v>700</v>
      </c>
      <c r="L16" s="28">
        <v>700</v>
      </c>
      <c r="M16" s="28">
        <v>391.81</v>
      </c>
      <c r="N16" s="23">
        <f t="shared" si="1"/>
        <v>55.972857142857144</v>
      </c>
      <c r="O16" s="5"/>
      <c r="P16" s="5"/>
      <c r="Q16" s="5"/>
    </row>
    <row r="17" spans="1:17" ht="105" customHeight="1">
      <c r="A17" s="7" t="s">
        <v>26</v>
      </c>
      <c r="B17" s="6" t="s">
        <v>52</v>
      </c>
      <c r="C17" s="6" t="s">
        <v>10</v>
      </c>
      <c r="D17" s="6" t="s">
        <v>28</v>
      </c>
      <c r="E17" s="6" t="s">
        <v>17</v>
      </c>
      <c r="F17" s="6" t="s">
        <v>43</v>
      </c>
      <c r="G17" s="6" t="s">
        <v>16</v>
      </c>
      <c r="H17" s="6" t="s">
        <v>14</v>
      </c>
      <c r="I17" s="6" t="s">
        <v>29</v>
      </c>
      <c r="J17" s="4" t="s">
        <v>44</v>
      </c>
      <c r="K17" s="27">
        <v>186000</v>
      </c>
      <c r="L17" s="27">
        <v>186000</v>
      </c>
      <c r="M17" s="28">
        <v>78040.6</v>
      </c>
      <c r="N17" s="23">
        <f t="shared" si="1"/>
        <v>41.95731182795699</v>
      </c>
      <c r="O17" s="5"/>
      <c r="P17" s="5"/>
      <c r="Q17" s="5"/>
    </row>
    <row r="18" spans="1:17" ht="105" customHeight="1">
      <c r="A18" s="7" t="s">
        <v>27</v>
      </c>
      <c r="B18" s="6" t="s">
        <v>52</v>
      </c>
      <c r="C18" s="6" t="s">
        <v>10</v>
      </c>
      <c r="D18" s="6" t="s">
        <v>28</v>
      </c>
      <c r="E18" s="6" t="s">
        <v>17</v>
      </c>
      <c r="F18" s="6" t="s">
        <v>45</v>
      </c>
      <c r="G18" s="6" t="s">
        <v>16</v>
      </c>
      <c r="H18" s="6" t="s">
        <v>14</v>
      </c>
      <c r="I18" s="6" t="s">
        <v>29</v>
      </c>
      <c r="J18" s="4" t="s">
        <v>46</v>
      </c>
      <c r="K18" s="27">
        <v>-18400</v>
      </c>
      <c r="L18" s="27">
        <v>-18400</v>
      </c>
      <c r="M18" s="27">
        <v>-11919.2</v>
      </c>
      <c r="N18" s="23">
        <f t="shared" si="1"/>
        <v>64.77826086956522</v>
      </c>
      <c r="O18" s="5"/>
      <c r="P18" s="5"/>
      <c r="Q18" s="5"/>
    </row>
    <row r="19" spans="1:17" ht="14.25" customHeight="1">
      <c r="A19" s="7" t="s">
        <v>15</v>
      </c>
      <c r="B19" s="6" t="s">
        <v>20</v>
      </c>
      <c r="C19" s="6" t="s">
        <v>10</v>
      </c>
      <c r="D19" s="6" t="s">
        <v>31</v>
      </c>
      <c r="E19" s="6" t="s">
        <v>11</v>
      </c>
      <c r="F19" s="6" t="s">
        <v>13</v>
      </c>
      <c r="G19" s="6" t="s">
        <v>11</v>
      </c>
      <c r="H19" s="6" t="s">
        <v>14</v>
      </c>
      <c r="I19" s="6" t="s">
        <v>13</v>
      </c>
      <c r="J19" s="4" t="s">
        <v>84</v>
      </c>
      <c r="K19" s="27">
        <f>K20+K24</f>
        <v>263900</v>
      </c>
      <c r="L19" s="27">
        <f>L20+L24</f>
        <v>263900</v>
      </c>
      <c r="M19" s="27">
        <f>M20+M24</f>
        <v>79580.02</v>
      </c>
      <c r="N19" s="23">
        <f t="shared" si="1"/>
        <v>30.155369458128078</v>
      </c>
      <c r="O19" s="5"/>
      <c r="P19" s="5"/>
      <c r="Q19" s="5"/>
    </row>
    <row r="20" spans="1:17" ht="14.25" customHeight="1">
      <c r="A20" s="7" t="s">
        <v>159</v>
      </c>
      <c r="B20" s="6" t="s">
        <v>20</v>
      </c>
      <c r="C20" s="6" t="s">
        <v>10</v>
      </c>
      <c r="D20" s="6" t="s">
        <v>31</v>
      </c>
      <c r="E20" s="6" t="s">
        <v>16</v>
      </c>
      <c r="F20" s="6" t="s">
        <v>13</v>
      </c>
      <c r="G20" s="6" t="s">
        <v>11</v>
      </c>
      <c r="H20" s="6" t="s">
        <v>14</v>
      </c>
      <c r="I20" s="6" t="s">
        <v>13</v>
      </c>
      <c r="J20" s="4" t="s">
        <v>85</v>
      </c>
      <c r="K20" s="27">
        <f>K21</f>
        <v>39500</v>
      </c>
      <c r="L20" s="27">
        <f>L21</f>
        <v>39500</v>
      </c>
      <c r="M20" s="27">
        <f>M21</f>
        <v>35759.8</v>
      </c>
      <c r="N20" s="23">
        <f t="shared" si="1"/>
        <v>90.53113924050635</v>
      </c>
      <c r="O20" s="5"/>
      <c r="P20" s="5"/>
      <c r="Q20" s="5"/>
    </row>
    <row r="21" spans="1:17" ht="66" customHeight="1">
      <c r="A21" s="7" t="s">
        <v>34</v>
      </c>
      <c r="B21" s="6" t="s">
        <v>20</v>
      </c>
      <c r="C21" s="6" t="s">
        <v>10</v>
      </c>
      <c r="D21" s="6" t="s">
        <v>31</v>
      </c>
      <c r="E21" s="6" t="s">
        <v>16</v>
      </c>
      <c r="F21" s="6" t="s">
        <v>18</v>
      </c>
      <c r="G21" s="6" t="s">
        <v>27</v>
      </c>
      <c r="H21" s="6" t="s">
        <v>14</v>
      </c>
      <c r="I21" s="6" t="s">
        <v>29</v>
      </c>
      <c r="J21" s="4" t="s">
        <v>155</v>
      </c>
      <c r="K21" s="27">
        <v>39500</v>
      </c>
      <c r="L21" s="27">
        <v>39500</v>
      </c>
      <c r="M21" s="27">
        <f>M22+M23</f>
        <v>35759.8</v>
      </c>
      <c r="N21" s="23">
        <f t="shared" si="1"/>
        <v>90.53113924050635</v>
      </c>
      <c r="O21" s="5"/>
      <c r="P21" s="5"/>
      <c r="Q21" s="5"/>
    </row>
    <row r="22" spans="1:17" ht="104.25" customHeight="1">
      <c r="A22" s="7" t="s">
        <v>35</v>
      </c>
      <c r="B22" s="6" t="s">
        <v>20</v>
      </c>
      <c r="C22" s="6" t="s">
        <v>10</v>
      </c>
      <c r="D22" s="6" t="s">
        <v>31</v>
      </c>
      <c r="E22" s="6" t="s">
        <v>16</v>
      </c>
      <c r="F22" s="6" t="s">
        <v>18</v>
      </c>
      <c r="G22" s="6" t="s">
        <v>27</v>
      </c>
      <c r="H22" s="6" t="s">
        <v>14</v>
      </c>
      <c r="I22" s="6" t="s">
        <v>29</v>
      </c>
      <c r="J22" s="4" t="s">
        <v>158</v>
      </c>
      <c r="K22" s="27">
        <f>K23</f>
        <v>0</v>
      </c>
      <c r="L22" s="27">
        <v>39500</v>
      </c>
      <c r="M22" s="27">
        <v>31918.09</v>
      </c>
      <c r="N22" s="23">
        <f t="shared" si="1"/>
        <v>80.80529113924051</v>
      </c>
      <c r="O22" s="5"/>
      <c r="P22" s="5"/>
      <c r="Q22" s="5"/>
    </row>
    <row r="23" spans="1:17" ht="78" customHeight="1">
      <c r="A23" s="7" t="s">
        <v>65</v>
      </c>
      <c r="B23" s="6" t="s">
        <v>20</v>
      </c>
      <c r="C23" s="6" t="s">
        <v>10</v>
      </c>
      <c r="D23" s="6" t="s">
        <v>31</v>
      </c>
      <c r="E23" s="6" t="s">
        <v>16</v>
      </c>
      <c r="F23" s="6" t="s">
        <v>18</v>
      </c>
      <c r="G23" s="6" t="s">
        <v>27</v>
      </c>
      <c r="H23" s="6" t="s">
        <v>156</v>
      </c>
      <c r="I23" s="6" t="s">
        <v>29</v>
      </c>
      <c r="J23" s="4" t="s">
        <v>157</v>
      </c>
      <c r="K23" s="27">
        <v>0</v>
      </c>
      <c r="L23" s="27">
        <v>0</v>
      </c>
      <c r="M23" s="27">
        <v>3841.71</v>
      </c>
      <c r="N23" s="23">
        <v>0</v>
      </c>
      <c r="O23" s="5"/>
      <c r="P23" s="5"/>
      <c r="Q23" s="5"/>
    </row>
    <row r="24" spans="1:17" ht="16.5" customHeight="1">
      <c r="A24" s="7" t="s">
        <v>36</v>
      </c>
      <c r="B24" s="6" t="s">
        <v>20</v>
      </c>
      <c r="C24" s="6" t="s">
        <v>10</v>
      </c>
      <c r="D24" s="6" t="s">
        <v>31</v>
      </c>
      <c r="E24" s="6" t="s">
        <v>31</v>
      </c>
      <c r="F24" s="6" t="s">
        <v>13</v>
      </c>
      <c r="G24" s="6" t="s">
        <v>11</v>
      </c>
      <c r="H24" s="6" t="s">
        <v>14</v>
      </c>
      <c r="I24" s="6" t="s">
        <v>13</v>
      </c>
      <c r="J24" s="4" t="s">
        <v>72</v>
      </c>
      <c r="K24" s="27">
        <f>K25+K27</f>
        <v>224400</v>
      </c>
      <c r="L24" s="27">
        <f>L25+L27</f>
        <v>224400</v>
      </c>
      <c r="M24" s="27">
        <f>M25+M27</f>
        <v>43820.22</v>
      </c>
      <c r="N24" s="23">
        <f t="shared" si="1"/>
        <v>19.527727272727276</v>
      </c>
      <c r="O24" s="5"/>
      <c r="P24" s="5"/>
      <c r="Q24" s="5"/>
    </row>
    <row r="25" spans="1:17" ht="16.5" customHeight="1">
      <c r="A25" s="7" t="s">
        <v>58</v>
      </c>
      <c r="B25" s="6" t="s">
        <v>20</v>
      </c>
      <c r="C25" s="6" t="s">
        <v>10</v>
      </c>
      <c r="D25" s="6" t="s">
        <v>31</v>
      </c>
      <c r="E25" s="6" t="s">
        <v>31</v>
      </c>
      <c r="F25" s="6" t="s">
        <v>18</v>
      </c>
      <c r="G25" s="6" t="s">
        <v>11</v>
      </c>
      <c r="H25" s="6" t="s">
        <v>14</v>
      </c>
      <c r="I25" s="6" t="s">
        <v>29</v>
      </c>
      <c r="J25" s="4" t="s">
        <v>86</v>
      </c>
      <c r="K25" s="27">
        <f>K26</f>
        <v>2000</v>
      </c>
      <c r="L25" s="27">
        <f>L26</f>
        <v>2000</v>
      </c>
      <c r="M25" s="27">
        <f>M26</f>
        <v>15245</v>
      </c>
      <c r="N25" s="23">
        <f t="shared" si="1"/>
        <v>762.25</v>
      </c>
      <c r="O25" s="5"/>
      <c r="P25" s="5"/>
      <c r="Q25" s="5"/>
    </row>
    <row r="26" spans="1:17" ht="54.75" customHeight="1">
      <c r="A26" s="7" t="s">
        <v>53</v>
      </c>
      <c r="B26" s="6" t="s">
        <v>20</v>
      </c>
      <c r="C26" s="6" t="s">
        <v>10</v>
      </c>
      <c r="D26" s="6" t="s">
        <v>31</v>
      </c>
      <c r="E26" s="6" t="s">
        <v>31</v>
      </c>
      <c r="F26" s="6" t="s">
        <v>61</v>
      </c>
      <c r="G26" s="6" t="s">
        <v>27</v>
      </c>
      <c r="H26" s="6" t="s">
        <v>14</v>
      </c>
      <c r="I26" s="6" t="s">
        <v>29</v>
      </c>
      <c r="J26" s="4" t="s">
        <v>115</v>
      </c>
      <c r="K26" s="27">
        <v>2000</v>
      </c>
      <c r="L26" s="27">
        <v>2000</v>
      </c>
      <c r="M26" s="27">
        <v>15245</v>
      </c>
      <c r="N26" s="23">
        <f t="shared" si="1"/>
        <v>762.25</v>
      </c>
      <c r="O26" s="5"/>
      <c r="P26" s="5"/>
      <c r="Q26" s="5"/>
    </row>
    <row r="27" spans="1:17" ht="16.5" customHeight="1">
      <c r="A27" s="7" t="s">
        <v>109</v>
      </c>
      <c r="B27" s="6" t="s">
        <v>20</v>
      </c>
      <c r="C27" s="6" t="s">
        <v>10</v>
      </c>
      <c r="D27" s="6" t="s">
        <v>31</v>
      </c>
      <c r="E27" s="6" t="s">
        <v>31</v>
      </c>
      <c r="F27" s="6" t="s">
        <v>70</v>
      </c>
      <c r="G27" s="6" t="s">
        <v>11</v>
      </c>
      <c r="H27" s="6" t="s">
        <v>14</v>
      </c>
      <c r="I27" s="6" t="s">
        <v>29</v>
      </c>
      <c r="J27" s="4" t="s">
        <v>87</v>
      </c>
      <c r="K27" s="27">
        <f>K28</f>
        <v>222400</v>
      </c>
      <c r="L27" s="27">
        <f>L28</f>
        <v>222400</v>
      </c>
      <c r="M27" s="27">
        <f>M28</f>
        <v>28575.22</v>
      </c>
      <c r="N27" s="23">
        <f t="shared" si="1"/>
        <v>12.848570143884894</v>
      </c>
      <c r="O27" s="5"/>
      <c r="P27" s="5"/>
      <c r="Q27" s="5"/>
    </row>
    <row r="28" spans="1:17" ht="57" customHeight="1">
      <c r="A28" s="7" t="s">
        <v>74</v>
      </c>
      <c r="B28" s="6" t="s">
        <v>20</v>
      </c>
      <c r="C28" s="6" t="s">
        <v>10</v>
      </c>
      <c r="D28" s="6" t="s">
        <v>31</v>
      </c>
      <c r="E28" s="6" t="s">
        <v>31</v>
      </c>
      <c r="F28" s="6" t="s">
        <v>62</v>
      </c>
      <c r="G28" s="6" t="s">
        <v>27</v>
      </c>
      <c r="H28" s="6" t="s">
        <v>14</v>
      </c>
      <c r="I28" s="6" t="s">
        <v>29</v>
      </c>
      <c r="J28" s="4" t="s">
        <v>116</v>
      </c>
      <c r="K28" s="27">
        <v>222400</v>
      </c>
      <c r="L28" s="27">
        <v>222400</v>
      </c>
      <c r="M28" s="27">
        <v>28575.22</v>
      </c>
      <c r="N28" s="23">
        <f t="shared" si="1"/>
        <v>12.848570143884894</v>
      </c>
      <c r="O28" s="5"/>
      <c r="P28" s="5"/>
      <c r="Q28" s="5"/>
    </row>
    <row r="29" spans="1:17" ht="16.5" customHeight="1">
      <c r="A29" s="7" t="s">
        <v>75</v>
      </c>
      <c r="B29" s="6" t="s">
        <v>47</v>
      </c>
      <c r="C29" s="6" t="s">
        <v>10</v>
      </c>
      <c r="D29" s="6" t="s">
        <v>30</v>
      </c>
      <c r="E29" s="6" t="s">
        <v>11</v>
      </c>
      <c r="F29" s="6" t="s">
        <v>13</v>
      </c>
      <c r="G29" s="6" t="s">
        <v>11</v>
      </c>
      <c r="H29" s="6" t="s">
        <v>14</v>
      </c>
      <c r="I29" s="6" t="s">
        <v>13</v>
      </c>
      <c r="J29" s="4" t="s">
        <v>80</v>
      </c>
      <c r="K29" s="27">
        <f aca="true" t="shared" si="2" ref="K29:M30">K30</f>
        <v>2100</v>
      </c>
      <c r="L29" s="27">
        <f t="shared" si="2"/>
        <v>2100</v>
      </c>
      <c r="M29" s="27">
        <f t="shared" si="2"/>
        <v>100</v>
      </c>
      <c r="N29" s="23">
        <f t="shared" si="1"/>
        <v>4.761904761904762</v>
      </c>
      <c r="O29" s="5"/>
      <c r="P29" s="5"/>
      <c r="Q29" s="5"/>
    </row>
    <row r="30" spans="1:17" ht="69" customHeight="1">
      <c r="A30" s="7" t="s">
        <v>76</v>
      </c>
      <c r="B30" s="6" t="s">
        <v>47</v>
      </c>
      <c r="C30" s="6" t="s">
        <v>10</v>
      </c>
      <c r="D30" s="6" t="s">
        <v>30</v>
      </c>
      <c r="E30" s="6" t="s">
        <v>33</v>
      </c>
      <c r="F30" s="6" t="s">
        <v>13</v>
      </c>
      <c r="G30" s="6" t="s">
        <v>16</v>
      </c>
      <c r="H30" s="6" t="s">
        <v>14</v>
      </c>
      <c r="I30" s="6" t="s">
        <v>29</v>
      </c>
      <c r="J30" s="4" t="s">
        <v>117</v>
      </c>
      <c r="K30" s="27">
        <f t="shared" si="2"/>
        <v>2100</v>
      </c>
      <c r="L30" s="27">
        <f t="shared" si="2"/>
        <v>2100</v>
      </c>
      <c r="M30" s="27">
        <f t="shared" si="2"/>
        <v>100</v>
      </c>
      <c r="N30" s="23">
        <f t="shared" si="1"/>
        <v>4.761904761904762</v>
      </c>
      <c r="O30" s="5"/>
      <c r="P30" s="5"/>
      <c r="Q30" s="5"/>
    </row>
    <row r="31" spans="1:17" ht="106.5" customHeight="1">
      <c r="A31" s="7" t="s">
        <v>90</v>
      </c>
      <c r="B31" s="6" t="s">
        <v>47</v>
      </c>
      <c r="C31" s="6" t="s">
        <v>10</v>
      </c>
      <c r="D31" s="6" t="s">
        <v>30</v>
      </c>
      <c r="E31" s="6" t="s">
        <v>33</v>
      </c>
      <c r="F31" s="6" t="s">
        <v>32</v>
      </c>
      <c r="G31" s="6" t="s">
        <v>16</v>
      </c>
      <c r="H31" s="6" t="s">
        <v>14</v>
      </c>
      <c r="I31" s="6" t="s">
        <v>29</v>
      </c>
      <c r="J31" s="4" t="s">
        <v>63</v>
      </c>
      <c r="K31" s="27">
        <v>2100</v>
      </c>
      <c r="L31" s="27">
        <v>2100</v>
      </c>
      <c r="M31" s="27">
        <v>100</v>
      </c>
      <c r="N31" s="23">
        <f t="shared" si="1"/>
        <v>4.761904761904762</v>
      </c>
      <c r="O31" s="5"/>
      <c r="P31" s="5"/>
      <c r="Q31" s="5"/>
    </row>
    <row r="32" spans="1:14" ht="55.5" customHeight="1">
      <c r="A32" s="7" t="s">
        <v>91</v>
      </c>
      <c r="B32" s="6" t="s">
        <v>47</v>
      </c>
      <c r="C32" s="6" t="s">
        <v>10</v>
      </c>
      <c r="D32" s="6" t="s">
        <v>15</v>
      </c>
      <c r="E32" s="6" t="s">
        <v>11</v>
      </c>
      <c r="F32" s="6" t="s">
        <v>13</v>
      </c>
      <c r="G32" s="6" t="s">
        <v>11</v>
      </c>
      <c r="H32" s="6" t="s">
        <v>14</v>
      </c>
      <c r="I32" s="6" t="s">
        <v>13</v>
      </c>
      <c r="J32" s="22" t="s">
        <v>118</v>
      </c>
      <c r="K32" s="27">
        <f aca="true" t="shared" si="3" ref="K32:M33">K33</f>
        <v>13900</v>
      </c>
      <c r="L32" s="27">
        <f t="shared" si="3"/>
        <v>13900</v>
      </c>
      <c r="M32" s="27">
        <f t="shared" si="3"/>
        <v>4086.41</v>
      </c>
      <c r="N32" s="23">
        <f t="shared" si="1"/>
        <v>29.398633093525177</v>
      </c>
    </row>
    <row r="33" spans="1:14" ht="116.25" customHeight="1">
      <c r="A33" s="7" t="s">
        <v>77</v>
      </c>
      <c r="B33" s="6" t="s">
        <v>47</v>
      </c>
      <c r="C33" s="6" t="s">
        <v>10</v>
      </c>
      <c r="D33" s="6" t="s">
        <v>15</v>
      </c>
      <c r="E33" s="6" t="s">
        <v>69</v>
      </c>
      <c r="F33" s="6" t="s">
        <v>13</v>
      </c>
      <c r="G33" s="6" t="s">
        <v>11</v>
      </c>
      <c r="H33" s="6" t="s">
        <v>14</v>
      </c>
      <c r="I33" s="6" t="s">
        <v>64</v>
      </c>
      <c r="J33" s="22" t="s">
        <v>119</v>
      </c>
      <c r="K33" s="27">
        <f t="shared" si="3"/>
        <v>13900</v>
      </c>
      <c r="L33" s="27">
        <f t="shared" si="3"/>
        <v>13900</v>
      </c>
      <c r="M33" s="27">
        <f t="shared" si="3"/>
        <v>4086.41</v>
      </c>
      <c r="N33" s="23">
        <f t="shared" si="1"/>
        <v>29.398633093525177</v>
      </c>
    </row>
    <row r="34" spans="1:14" ht="90.75" customHeight="1">
      <c r="A34" s="7" t="s">
        <v>78</v>
      </c>
      <c r="B34" s="6" t="s">
        <v>47</v>
      </c>
      <c r="C34" s="6" t="s">
        <v>10</v>
      </c>
      <c r="D34" s="6" t="s">
        <v>15</v>
      </c>
      <c r="E34" s="6" t="s">
        <v>69</v>
      </c>
      <c r="F34" s="6" t="s">
        <v>70</v>
      </c>
      <c r="G34" s="6" t="s">
        <v>11</v>
      </c>
      <c r="H34" s="6" t="s">
        <v>14</v>
      </c>
      <c r="I34" s="6" t="s">
        <v>64</v>
      </c>
      <c r="J34" s="4" t="s">
        <v>120</v>
      </c>
      <c r="K34" s="27">
        <v>13900</v>
      </c>
      <c r="L34" s="27">
        <v>13900</v>
      </c>
      <c r="M34" s="27">
        <v>4086.41</v>
      </c>
      <c r="N34" s="23">
        <f t="shared" si="1"/>
        <v>29.398633093525177</v>
      </c>
    </row>
    <row r="35" spans="1:14" ht="39" customHeight="1">
      <c r="A35" s="7" t="s">
        <v>79</v>
      </c>
      <c r="B35" s="6" t="s">
        <v>47</v>
      </c>
      <c r="C35" s="6" t="s">
        <v>10</v>
      </c>
      <c r="D35" s="6" t="s">
        <v>34</v>
      </c>
      <c r="E35" s="6" t="s">
        <v>11</v>
      </c>
      <c r="F35" s="6" t="s">
        <v>13</v>
      </c>
      <c r="G35" s="6" t="s">
        <v>11</v>
      </c>
      <c r="H35" s="6" t="s">
        <v>14</v>
      </c>
      <c r="I35" s="6" t="s">
        <v>13</v>
      </c>
      <c r="J35" s="4" t="s">
        <v>121</v>
      </c>
      <c r="K35" s="27">
        <f>K36</f>
        <v>100000</v>
      </c>
      <c r="L35" s="27">
        <f>L36</f>
        <v>100000</v>
      </c>
      <c r="M35" s="27">
        <f>M36</f>
        <v>70736.46</v>
      </c>
      <c r="N35" s="23">
        <f t="shared" si="1"/>
        <v>70.73646</v>
      </c>
    </row>
    <row r="36" spans="1:14" ht="27.75" customHeight="1">
      <c r="A36" s="7" t="s">
        <v>92</v>
      </c>
      <c r="B36" s="6" t="s">
        <v>47</v>
      </c>
      <c r="C36" s="6" t="s">
        <v>10</v>
      </c>
      <c r="D36" s="6" t="s">
        <v>34</v>
      </c>
      <c r="E36" s="6" t="s">
        <v>17</v>
      </c>
      <c r="F36" s="6" t="s">
        <v>13</v>
      </c>
      <c r="G36" s="6" t="s">
        <v>11</v>
      </c>
      <c r="H36" s="6" t="s">
        <v>14</v>
      </c>
      <c r="I36" s="6" t="s">
        <v>103</v>
      </c>
      <c r="J36" s="4" t="s">
        <v>122</v>
      </c>
      <c r="K36" s="27">
        <f>K37+K39</f>
        <v>100000</v>
      </c>
      <c r="L36" s="27">
        <f>L37+L39</f>
        <v>100000</v>
      </c>
      <c r="M36" s="27">
        <f>M37+M39</f>
        <v>70736.46</v>
      </c>
      <c r="N36" s="23">
        <f t="shared" si="1"/>
        <v>70.73646</v>
      </c>
    </row>
    <row r="37" spans="1:14" ht="42" customHeight="1">
      <c r="A37" s="7" t="s">
        <v>93</v>
      </c>
      <c r="B37" s="6" t="s">
        <v>47</v>
      </c>
      <c r="C37" s="6" t="s">
        <v>10</v>
      </c>
      <c r="D37" s="6" t="s">
        <v>34</v>
      </c>
      <c r="E37" s="6" t="s">
        <v>17</v>
      </c>
      <c r="F37" s="6" t="s">
        <v>102</v>
      </c>
      <c r="G37" s="6" t="s">
        <v>11</v>
      </c>
      <c r="H37" s="6" t="s">
        <v>14</v>
      </c>
      <c r="I37" s="6" t="s">
        <v>103</v>
      </c>
      <c r="J37" s="4" t="s">
        <v>123</v>
      </c>
      <c r="K37" s="27">
        <f>K38</f>
        <v>100000</v>
      </c>
      <c r="L37" s="27">
        <f>L38</f>
        <v>100000</v>
      </c>
      <c r="M37" s="27">
        <f>M38</f>
        <v>66550.46</v>
      </c>
      <c r="N37" s="23">
        <f t="shared" si="1"/>
        <v>66.55046000000002</v>
      </c>
    </row>
    <row r="38" spans="1:14" ht="53.25" customHeight="1">
      <c r="A38" s="15" t="s">
        <v>94</v>
      </c>
      <c r="B38" s="6" t="s">
        <v>47</v>
      </c>
      <c r="C38" s="6" t="s">
        <v>10</v>
      </c>
      <c r="D38" s="6" t="s">
        <v>34</v>
      </c>
      <c r="E38" s="6" t="s">
        <v>17</v>
      </c>
      <c r="F38" s="6" t="s">
        <v>104</v>
      </c>
      <c r="G38" s="6" t="s">
        <v>27</v>
      </c>
      <c r="H38" s="6" t="s">
        <v>14</v>
      </c>
      <c r="I38" s="6" t="s">
        <v>103</v>
      </c>
      <c r="J38" s="4" t="s">
        <v>124</v>
      </c>
      <c r="K38" s="27">
        <v>100000</v>
      </c>
      <c r="L38" s="27">
        <v>100000</v>
      </c>
      <c r="M38" s="27">
        <v>66550.46</v>
      </c>
      <c r="N38" s="23">
        <f t="shared" si="1"/>
        <v>66.55046000000002</v>
      </c>
    </row>
    <row r="39" spans="1:14" ht="27" customHeight="1">
      <c r="A39" s="15" t="s">
        <v>95</v>
      </c>
      <c r="B39" s="6" t="s">
        <v>47</v>
      </c>
      <c r="C39" s="6" t="s">
        <v>10</v>
      </c>
      <c r="D39" s="6" t="s">
        <v>34</v>
      </c>
      <c r="E39" s="6" t="s">
        <v>17</v>
      </c>
      <c r="F39" s="6" t="s">
        <v>151</v>
      </c>
      <c r="G39" s="6" t="s">
        <v>11</v>
      </c>
      <c r="H39" s="6" t="s">
        <v>14</v>
      </c>
      <c r="I39" s="6" t="s">
        <v>103</v>
      </c>
      <c r="J39" s="4" t="s">
        <v>153</v>
      </c>
      <c r="K39" s="27">
        <v>0</v>
      </c>
      <c r="L39" s="27">
        <v>0</v>
      </c>
      <c r="M39" s="27">
        <f>M40</f>
        <v>4186</v>
      </c>
      <c r="N39" s="23"/>
    </row>
    <row r="40" spans="1:14" ht="29.25" customHeight="1">
      <c r="A40" s="15" t="s">
        <v>99</v>
      </c>
      <c r="B40" s="6" t="s">
        <v>47</v>
      </c>
      <c r="C40" s="6" t="s">
        <v>10</v>
      </c>
      <c r="D40" s="6" t="s">
        <v>34</v>
      </c>
      <c r="E40" s="6" t="s">
        <v>17</v>
      </c>
      <c r="F40" s="6" t="s">
        <v>152</v>
      </c>
      <c r="G40" s="6" t="s">
        <v>27</v>
      </c>
      <c r="H40" s="6" t="s">
        <v>14</v>
      </c>
      <c r="I40" s="6" t="s">
        <v>103</v>
      </c>
      <c r="J40" s="4" t="s">
        <v>154</v>
      </c>
      <c r="K40" s="27">
        <v>0</v>
      </c>
      <c r="L40" s="27">
        <v>0</v>
      </c>
      <c r="M40" s="27">
        <v>4186</v>
      </c>
      <c r="N40" s="23"/>
    </row>
    <row r="41" spans="1:14" ht="15.75" customHeight="1">
      <c r="A41" s="7" t="s">
        <v>110</v>
      </c>
      <c r="B41" s="6" t="s">
        <v>47</v>
      </c>
      <c r="C41" s="6" t="s">
        <v>19</v>
      </c>
      <c r="D41" s="6" t="s">
        <v>11</v>
      </c>
      <c r="E41" s="6" t="s">
        <v>11</v>
      </c>
      <c r="F41" s="6" t="s">
        <v>13</v>
      </c>
      <c r="G41" s="6" t="s">
        <v>11</v>
      </c>
      <c r="H41" s="6" t="s">
        <v>14</v>
      </c>
      <c r="I41" s="6" t="s">
        <v>13</v>
      </c>
      <c r="J41" s="4" t="s">
        <v>37</v>
      </c>
      <c r="K41" s="28">
        <f>K42+K62</f>
        <v>11151554</v>
      </c>
      <c r="L41" s="27">
        <f>L42+L62</f>
        <v>12621205.389999999</v>
      </c>
      <c r="M41" s="27">
        <f>M43+M46+M55+M59+M65</f>
        <v>6162929.37</v>
      </c>
      <c r="N41" s="23">
        <f aca="true" t="shared" si="4" ref="N41:N49">M41/L41*100</f>
        <v>48.82995862568718</v>
      </c>
    </row>
    <row r="42" spans="1:14" ht="40.5" customHeight="1">
      <c r="A42" s="7" t="s">
        <v>111</v>
      </c>
      <c r="B42" s="6" t="s">
        <v>47</v>
      </c>
      <c r="C42" s="6" t="s">
        <v>19</v>
      </c>
      <c r="D42" s="6" t="s">
        <v>17</v>
      </c>
      <c r="E42" s="6" t="s">
        <v>11</v>
      </c>
      <c r="F42" s="6" t="s">
        <v>13</v>
      </c>
      <c r="G42" s="6" t="s">
        <v>11</v>
      </c>
      <c r="H42" s="6" t="s">
        <v>14</v>
      </c>
      <c r="I42" s="6" t="s">
        <v>13</v>
      </c>
      <c r="J42" s="4" t="s">
        <v>88</v>
      </c>
      <c r="K42" s="28">
        <f>K43+K46+K55+K52+K58</f>
        <v>11151554</v>
      </c>
      <c r="L42" s="27">
        <f>L43+L46+L52+L55+L58</f>
        <v>12569316.02</v>
      </c>
      <c r="M42" s="27">
        <f>M43+M46+M52+M55+M58</f>
        <v>6211040</v>
      </c>
      <c r="N42" s="23">
        <f t="shared" si="4"/>
        <v>49.414303770524505</v>
      </c>
    </row>
    <row r="43" spans="1:14" ht="27" customHeight="1">
      <c r="A43" s="7" t="s">
        <v>66</v>
      </c>
      <c r="B43" s="6" t="s">
        <v>47</v>
      </c>
      <c r="C43" s="6" t="s">
        <v>19</v>
      </c>
      <c r="D43" s="6" t="s">
        <v>17</v>
      </c>
      <c r="E43" s="6" t="s">
        <v>27</v>
      </c>
      <c r="F43" s="6" t="s">
        <v>13</v>
      </c>
      <c r="G43" s="6" t="s">
        <v>11</v>
      </c>
      <c r="H43" s="6" t="s">
        <v>14</v>
      </c>
      <c r="I43" s="6" t="s">
        <v>125</v>
      </c>
      <c r="J43" s="4" t="s">
        <v>146</v>
      </c>
      <c r="K43" s="28">
        <f>K44+K45</f>
        <v>6863000</v>
      </c>
      <c r="L43" s="27">
        <f>L44+L45</f>
        <v>6863000</v>
      </c>
      <c r="M43" s="27">
        <f>M44+M45</f>
        <v>3431490</v>
      </c>
      <c r="N43" s="23">
        <f t="shared" si="4"/>
        <v>49.999854291126326</v>
      </c>
    </row>
    <row r="44" spans="1:14" ht="52.5" customHeight="1">
      <c r="A44" s="7" t="s">
        <v>160</v>
      </c>
      <c r="B44" s="6" t="s">
        <v>47</v>
      </c>
      <c r="C44" s="6" t="s">
        <v>19</v>
      </c>
      <c r="D44" s="6" t="s">
        <v>17</v>
      </c>
      <c r="E44" s="6" t="s">
        <v>65</v>
      </c>
      <c r="F44" s="6" t="s">
        <v>48</v>
      </c>
      <c r="G44" s="6" t="s">
        <v>27</v>
      </c>
      <c r="H44" s="6" t="s">
        <v>14</v>
      </c>
      <c r="I44" s="6" t="s">
        <v>125</v>
      </c>
      <c r="J44" s="4" t="s">
        <v>147</v>
      </c>
      <c r="K44" s="28">
        <v>1159500</v>
      </c>
      <c r="L44" s="27">
        <v>1159500</v>
      </c>
      <c r="M44" s="27">
        <v>579750</v>
      </c>
      <c r="N44" s="23">
        <f t="shared" si="4"/>
        <v>50</v>
      </c>
    </row>
    <row r="45" spans="1:14" ht="51.75" customHeight="1">
      <c r="A45" s="7" t="s">
        <v>112</v>
      </c>
      <c r="B45" s="6" t="s">
        <v>47</v>
      </c>
      <c r="C45" s="6" t="s">
        <v>19</v>
      </c>
      <c r="D45" s="6" t="s">
        <v>17</v>
      </c>
      <c r="E45" s="6" t="s">
        <v>36</v>
      </c>
      <c r="F45" s="6" t="s">
        <v>48</v>
      </c>
      <c r="G45" s="6" t="s">
        <v>27</v>
      </c>
      <c r="H45" s="6" t="s">
        <v>14</v>
      </c>
      <c r="I45" s="6" t="s">
        <v>125</v>
      </c>
      <c r="J45" s="4" t="s">
        <v>148</v>
      </c>
      <c r="K45" s="28">
        <v>5703500</v>
      </c>
      <c r="L45" s="27">
        <v>5703500</v>
      </c>
      <c r="M45" s="27">
        <v>2851740</v>
      </c>
      <c r="N45" s="23">
        <f t="shared" si="4"/>
        <v>49.99982466906285</v>
      </c>
    </row>
    <row r="46" spans="1:14" ht="40.5" customHeight="1">
      <c r="A46" s="7" t="s">
        <v>113</v>
      </c>
      <c r="B46" s="6" t="s">
        <v>47</v>
      </c>
      <c r="C46" s="6" t="s">
        <v>19</v>
      </c>
      <c r="D46" s="6" t="s">
        <v>17</v>
      </c>
      <c r="E46" s="6" t="s">
        <v>74</v>
      </c>
      <c r="F46" s="6" t="s">
        <v>13</v>
      </c>
      <c r="G46" s="6" t="s">
        <v>11</v>
      </c>
      <c r="H46" s="6" t="s">
        <v>14</v>
      </c>
      <c r="I46" s="6" t="s">
        <v>125</v>
      </c>
      <c r="J46" s="4" t="s">
        <v>149</v>
      </c>
      <c r="K46" s="28">
        <f>K47</f>
        <v>1138594</v>
      </c>
      <c r="L46" s="27">
        <f>L47</f>
        <v>2477633.9</v>
      </c>
      <c r="M46" s="27">
        <f>M47</f>
        <v>1174149.88</v>
      </c>
      <c r="N46" s="23">
        <f t="shared" si="4"/>
        <v>47.389966693626526</v>
      </c>
    </row>
    <row r="47" spans="1:14" ht="30" customHeight="1">
      <c r="A47" s="7" t="s">
        <v>161</v>
      </c>
      <c r="B47" s="6" t="s">
        <v>47</v>
      </c>
      <c r="C47" s="6" t="s">
        <v>19</v>
      </c>
      <c r="D47" s="6" t="s">
        <v>17</v>
      </c>
      <c r="E47" s="6" t="s">
        <v>93</v>
      </c>
      <c r="F47" s="6" t="s">
        <v>138</v>
      </c>
      <c r="G47" s="6" t="s">
        <v>27</v>
      </c>
      <c r="H47" s="6" t="s">
        <v>14</v>
      </c>
      <c r="I47" s="6" t="s">
        <v>125</v>
      </c>
      <c r="J47" s="4" t="s">
        <v>150</v>
      </c>
      <c r="K47" s="28">
        <v>1138594</v>
      </c>
      <c r="L47" s="27">
        <v>2477633.9</v>
      </c>
      <c r="M47" s="27">
        <f>M48+M49+M49+M50+M51+M52+M53+M54</f>
        <v>1174149.88</v>
      </c>
      <c r="N47" s="23">
        <f t="shared" si="4"/>
        <v>47.389966693626526</v>
      </c>
    </row>
    <row r="48" spans="1:14" ht="54" customHeight="1">
      <c r="A48" s="7" t="s">
        <v>100</v>
      </c>
      <c r="B48" s="6" t="s">
        <v>47</v>
      </c>
      <c r="C48" s="6" t="s">
        <v>19</v>
      </c>
      <c r="D48" s="6" t="s">
        <v>17</v>
      </c>
      <c r="E48" s="6" t="s">
        <v>93</v>
      </c>
      <c r="F48" s="6" t="s">
        <v>138</v>
      </c>
      <c r="G48" s="6" t="s">
        <v>27</v>
      </c>
      <c r="H48" s="6" t="s">
        <v>168</v>
      </c>
      <c r="I48" s="6" t="s">
        <v>125</v>
      </c>
      <c r="J48" s="4" t="s">
        <v>169</v>
      </c>
      <c r="K48" s="28">
        <v>0</v>
      </c>
      <c r="L48" s="27">
        <v>928567.88</v>
      </c>
      <c r="M48" s="27">
        <v>928567.88</v>
      </c>
      <c r="N48" s="23">
        <f t="shared" si="4"/>
        <v>100</v>
      </c>
    </row>
    <row r="49" spans="1:14" ht="90" customHeight="1">
      <c r="A49" s="7" t="s">
        <v>162</v>
      </c>
      <c r="B49" s="6" t="s">
        <v>47</v>
      </c>
      <c r="C49" s="6" t="s">
        <v>19</v>
      </c>
      <c r="D49" s="6" t="s">
        <v>17</v>
      </c>
      <c r="E49" s="6" t="s">
        <v>93</v>
      </c>
      <c r="F49" s="6" t="s">
        <v>138</v>
      </c>
      <c r="G49" s="6" t="s">
        <v>27</v>
      </c>
      <c r="H49" s="6" t="s">
        <v>166</v>
      </c>
      <c r="I49" s="6" t="s">
        <v>125</v>
      </c>
      <c r="J49" s="4" t="s">
        <v>167</v>
      </c>
      <c r="K49" s="28">
        <v>0</v>
      </c>
      <c r="L49" s="27">
        <v>410450</v>
      </c>
      <c r="M49" s="27">
        <v>0</v>
      </c>
      <c r="N49" s="23">
        <f t="shared" si="4"/>
        <v>0</v>
      </c>
    </row>
    <row r="50" spans="1:14" ht="118.5" customHeight="1">
      <c r="A50" s="7" t="s">
        <v>170</v>
      </c>
      <c r="B50" s="6" t="s">
        <v>47</v>
      </c>
      <c r="C50" s="6" t="s">
        <v>19</v>
      </c>
      <c r="D50" s="6" t="s">
        <v>17</v>
      </c>
      <c r="E50" s="6" t="s">
        <v>93</v>
      </c>
      <c r="F50" s="6" t="s">
        <v>138</v>
      </c>
      <c r="G50" s="6" t="s">
        <v>27</v>
      </c>
      <c r="H50" s="6" t="s">
        <v>144</v>
      </c>
      <c r="I50" s="6" t="s">
        <v>125</v>
      </c>
      <c r="J50" s="4" t="s">
        <v>145</v>
      </c>
      <c r="K50" s="28">
        <v>104200</v>
      </c>
      <c r="L50" s="28">
        <v>104200</v>
      </c>
      <c r="M50" s="27">
        <v>69460</v>
      </c>
      <c r="N50" s="23">
        <f aca="true" t="shared" si="5" ref="N50:N66">M50/L50*100</f>
        <v>66.66026871401152</v>
      </c>
    </row>
    <row r="51" spans="1:14" ht="39.75" customHeight="1">
      <c r="A51" s="7" t="s">
        <v>171</v>
      </c>
      <c r="B51" s="17" t="s">
        <v>47</v>
      </c>
      <c r="C51" s="17" t="s">
        <v>19</v>
      </c>
      <c r="D51" s="17" t="s">
        <v>17</v>
      </c>
      <c r="E51" s="17" t="s">
        <v>93</v>
      </c>
      <c r="F51" s="17" t="s">
        <v>138</v>
      </c>
      <c r="G51" s="17" t="s">
        <v>27</v>
      </c>
      <c r="H51" s="17" t="s">
        <v>107</v>
      </c>
      <c r="I51" s="17" t="s">
        <v>125</v>
      </c>
      <c r="J51" s="18" t="s">
        <v>143</v>
      </c>
      <c r="K51" s="28">
        <v>76100</v>
      </c>
      <c r="L51" s="27">
        <v>76122</v>
      </c>
      <c r="M51" s="27">
        <v>76122</v>
      </c>
      <c r="N51" s="23">
        <f t="shared" si="5"/>
        <v>100</v>
      </c>
    </row>
    <row r="52" spans="1:14" ht="67.5" customHeight="1">
      <c r="A52" s="16">
        <v>44</v>
      </c>
      <c r="B52" s="17" t="s">
        <v>47</v>
      </c>
      <c r="C52" s="17" t="s">
        <v>19</v>
      </c>
      <c r="D52" s="17" t="s">
        <v>17</v>
      </c>
      <c r="E52" s="17" t="s">
        <v>93</v>
      </c>
      <c r="F52" s="17" t="s">
        <v>138</v>
      </c>
      <c r="G52" s="17" t="s">
        <v>27</v>
      </c>
      <c r="H52" s="17" t="s">
        <v>108</v>
      </c>
      <c r="I52" s="17" t="s">
        <v>125</v>
      </c>
      <c r="J52" s="4" t="s">
        <v>142</v>
      </c>
      <c r="K52" s="28">
        <v>0</v>
      </c>
      <c r="L52" s="28">
        <v>444500</v>
      </c>
      <c r="M52" s="28">
        <v>100000</v>
      </c>
      <c r="N52" s="23">
        <f t="shared" si="5"/>
        <v>22.49718785151856</v>
      </c>
    </row>
    <row r="53" spans="1:14" ht="76.5">
      <c r="A53" s="20">
        <v>45</v>
      </c>
      <c r="B53" s="6" t="s">
        <v>47</v>
      </c>
      <c r="C53" s="6" t="s">
        <v>19</v>
      </c>
      <c r="D53" s="6" t="s">
        <v>17</v>
      </c>
      <c r="E53" s="6" t="s">
        <v>93</v>
      </c>
      <c r="F53" s="6" t="s">
        <v>138</v>
      </c>
      <c r="G53" s="6" t="s">
        <v>27</v>
      </c>
      <c r="H53" s="6" t="s">
        <v>140</v>
      </c>
      <c r="I53" s="6" t="s">
        <v>125</v>
      </c>
      <c r="J53" s="4" t="s">
        <v>141</v>
      </c>
      <c r="K53" s="28">
        <v>951100</v>
      </c>
      <c r="L53" s="28">
        <v>951100</v>
      </c>
      <c r="M53" s="28">
        <v>0</v>
      </c>
      <c r="N53" s="23">
        <f t="shared" si="5"/>
        <v>0</v>
      </c>
    </row>
    <row r="54" spans="1:14" ht="51">
      <c r="A54" s="7" t="s">
        <v>172</v>
      </c>
      <c r="B54" s="14" t="s">
        <v>47</v>
      </c>
      <c r="C54" s="6" t="s">
        <v>19</v>
      </c>
      <c r="D54" s="6" t="s">
        <v>17</v>
      </c>
      <c r="E54" s="6" t="s">
        <v>93</v>
      </c>
      <c r="F54" s="6" t="s">
        <v>138</v>
      </c>
      <c r="G54" s="6" t="s">
        <v>27</v>
      </c>
      <c r="H54" s="6" t="s">
        <v>134</v>
      </c>
      <c r="I54" s="6" t="s">
        <v>125</v>
      </c>
      <c r="J54" s="4" t="s">
        <v>139</v>
      </c>
      <c r="K54" s="28">
        <v>7194</v>
      </c>
      <c r="L54" s="28">
        <v>7194</v>
      </c>
      <c r="M54" s="28">
        <v>0</v>
      </c>
      <c r="N54" s="23">
        <f t="shared" si="5"/>
        <v>0</v>
      </c>
    </row>
    <row r="55" spans="1:14" ht="25.5">
      <c r="A55" s="7" t="s">
        <v>173</v>
      </c>
      <c r="B55" s="21" t="s">
        <v>47</v>
      </c>
      <c r="C55" s="21" t="s">
        <v>19</v>
      </c>
      <c r="D55" s="21" t="s">
        <v>17</v>
      </c>
      <c r="E55" s="21" t="s">
        <v>94</v>
      </c>
      <c r="F55" s="21" t="s">
        <v>13</v>
      </c>
      <c r="G55" s="21" t="s">
        <v>11</v>
      </c>
      <c r="H55" s="21" t="s">
        <v>14</v>
      </c>
      <c r="I55" s="21" t="s">
        <v>125</v>
      </c>
      <c r="J55" s="19" t="s">
        <v>89</v>
      </c>
      <c r="K55" s="28">
        <f>K57+K56</f>
        <v>136900</v>
      </c>
      <c r="L55" s="28">
        <f>L57+L56</f>
        <v>150150</v>
      </c>
      <c r="M55" s="28">
        <f>M57+M56</f>
        <v>71418</v>
      </c>
      <c r="N55" s="23">
        <f t="shared" si="5"/>
        <v>47.56443556443556</v>
      </c>
    </row>
    <row r="56" spans="1:14" ht="64.5" customHeight="1">
      <c r="A56" s="16">
        <v>48</v>
      </c>
      <c r="B56" s="6" t="s">
        <v>47</v>
      </c>
      <c r="C56" s="6" t="s">
        <v>19</v>
      </c>
      <c r="D56" s="6" t="s">
        <v>17</v>
      </c>
      <c r="E56" s="6" t="s">
        <v>94</v>
      </c>
      <c r="F56" s="6" t="s">
        <v>106</v>
      </c>
      <c r="G56" s="6" t="s">
        <v>27</v>
      </c>
      <c r="H56" s="6" t="s">
        <v>51</v>
      </c>
      <c r="I56" s="6" t="s">
        <v>125</v>
      </c>
      <c r="J56" s="4" t="s">
        <v>126</v>
      </c>
      <c r="K56" s="27">
        <v>4700</v>
      </c>
      <c r="L56" s="28">
        <v>5150</v>
      </c>
      <c r="M56" s="29">
        <v>2418</v>
      </c>
      <c r="N56" s="23">
        <f t="shared" si="5"/>
        <v>46.95145631067961</v>
      </c>
    </row>
    <row r="57" spans="1:14" ht="66" customHeight="1">
      <c r="A57" s="20">
        <v>49</v>
      </c>
      <c r="B57" s="14" t="s">
        <v>47</v>
      </c>
      <c r="C57" s="6" t="s">
        <v>19</v>
      </c>
      <c r="D57" s="6" t="s">
        <v>17</v>
      </c>
      <c r="E57" s="6" t="s">
        <v>66</v>
      </c>
      <c r="F57" s="6" t="s">
        <v>67</v>
      </c>
      <c r="G57" s="6" t="s">
        <v>27</v>
      </c>
      <c r="H57" s="6" t="s">
        <v>14</v>
      </c>
      <c r="I57" s="6" t="s">
        <v>125</v>
      </c>
      <c r="J57" s="4" t="s">
        <v>127</v>
      </c>
      <c r="K57" s="27">
        <v>132200</v>
      </c>
      <c r="L57" s="28">
        <v>145000</v>
      </c>
      <c r="M57" s="28">
        <v>69000</v>
      </c>
      <c r="N57" s="23">
        <f t="shared" si="5"/>
        <v>47.58620689655172</v>
      </c>
    </row>
    <row r="58" spans="1:14" ht="24.75" customHeight="1">
      <c r="A58" s="20">
        <v>50</v>
      </c>
      <c r="B58" s="24" t="s">
        <v>47</v>
      </c>
      <c r="C58" s="24" t="s">
        <v>19</v>
      </c>
      <c r="D58" s="25" t="s">
        <v>17</v>
      </c>
      <c r="E58" s="25" t="s">
        <v>100</v>
      </c>
      <c r="F58" s="25" t="s">
        <v>13</v>
      </c>
      <c r="G58" s="25" t="s">
        <v>11</v>
      </c>
      <c r="H58" s="25" t="s">
        <v>14</v>
      </c>
      <c r="I58" s="25" t="s">
        <v>125</v>
      </c>
      <c r="J58" s="26" t="s">
        <v>73</v>
      </c>
      <c r="K58" s="27">
        <f>K59</f>
        <v>3013060</v>
      </c>
      <c r="L58" s="28">
        <f>L59</f>
        <v>2634032.12</v>
      </c>
      <c r="M58" s="28">
        <f>M59</f>
        <v>1433982.12</v>
      </c>
      <c r="N58" s="23">
        <f t="shared" si="5"/>
        <v>54.44057075507492</v>
      </c>
    </row>
    <row r="59" spans="1:14" ht="28.5" customHeight="1">
      <c r="A59" s="7" t="s">
        <v>135</v>
      </c>
      <c r="B59" s="6" t="s">
        <v>47</v>
      </c>
      <c r="C59" s="6" t="s">
        <v>19</v>
      </c>
      <c r="D59" s="6" t="s">
        <v>17</v>
      </c>
      <c r="E59" s="6" t="s">
        <v>68</v>
      </c>
      <c r="F59" s="6" t="s">
        <v>0</v>
      </c>
      <c r="G59" s="6" t="s">
        <v>11</v>
      </c>
      <c r="H59" s="6" t="s">
        <v>14</v>
      </c>
      <c r="I59" s="6" t="s">
        <v>125</v>
      </c>
      <c r="J59" s="4" t="s">
        <v>128</v>
      </c>
      <c r="K59" s="27">
        <f>K60+K61</f>
        <v>3013060</v>
      </c>
      <c r="L59" s="27">
        <f>L60+L61</f>
        <v>2634032.12</v>
      </c>
      <c r="M59" s="27">
        <f>M60+M61</f>
        <v>1433982.12</v>
      </c>
      <c r="N59" s="23">
        <f t="shared" si="5"/>
        <v>54.44057075507492</v>
      </c>
    </row>
    <row r="60" spans="1:14" ht="39" customHeight="1">
      <c r="A60" s="7" t="s">
        <v>136</v>
      </c>
      <c r="B60" s="6" t="s">
        <v>47</v>
      </c>
      <c r="C60" s="6" t="s">
        <v>19</v>
      </c>
      <c r="D60" s="6" t="s">
        <v>17</v>
      </c>
      <c r="E60" s="6" t="s">
        <v>68</v>
      </c>
      <c r="F60" s="6" t="s">
        <v>0</v>
      </c>
      <c r="G60" s="6" t="s">
        <v>27</v>
      </c>
      <c r="H60" s="6" t="s">
        <v>49</v>
      </c>
      <c r="I60" s="6" t="s">
        <v>125</v>
      </c>
      <c r="J60" s="4" t="s">
        <v>50</v>
      </c>
      <c r="K60" s="27">
        <v>1491100</v>
      </c>
      <c r="L60" s="30">
        <v>1491100</v>
      </c>
      <c r="M60" s="28">
        <v>560000</v>
      </c>
      <c r="N60" s="23">
        <f t="shared" si="5"/>
        <v>37.55616658842465</v>
      </c>
    </row>
    <row r="61" spans="1:14" ht="40.5" customHeight="1">
      <c r="A61" s="7" t="s">
        <v>163</v>
      </c>
      <c r="B61" s="14" t="s">
        <v>47</v>
      </c>
      <c r="C61" s="6" t="s">
        <v>19</v>
      </c>
      <c r="D61" s="6" t="s">
        <v>17</v>
      </c>
      <c r="E61" s="6" t="s">
        <v>68</v>
      </c>
      <c r="F61" s="6" t="s">
        <v>0</v>
      </c>
      <c r="G61" s="6" t="s">
        <v>27</v>
      </c>
      <c r="H61" s="6" t="s">
        <v>54</v>
      </c>
      <c r="I61" s="6" t="s">
        <v>125</v>
      </c>
      <c r="J61" s="4" t="s">
        <v>55</v>
      </c>
      <c r="K61" s="27">
        <v>1521960</v>
      </c>
      <c r="L61" s="27">
        <v>1142932.12</v>
      </c>
      <c r="M61" s="30">
        <v>873982.12</v>
      </c>
      <c r="N61" s="23">
        <f t="shared" si="5"/>
        <v>76.46841878938531</v>
      </c>
    </row>
    <row r="62" spans="1:14" ht="69" customHeight="1">
      <c r="A62" s="7" t="s">
        <v>164</v>
      </c>
      <c r="B62" s="6" t="s">
        <v>47</v>
      </c>
      <c r="C62" s="6" t="s">
        <v>19</v>
      </c>
      <c r="D62" s="6" t="s">
        <v>53</v>
      </c>
      <c r="E62" s="6" t="s">
        <v>11</v>
      </c>
      <c r="F62" s="6" t="s">
        <v>13</v>
      </c>
      <c r="G62" s="6" t="s">
        <v>11</v>
      </c>
      <c r="H62" s="6" t="s">
        <v>14</v>
      </c>
      <c r="I62" s="6" t="s">
        <v>13</v>
      </c>
      <c r="J62" s="4" t="s">
        <v>133</v>
      </c>
      <c r="K62" s="27">
        <f aca="true" t="shared" si="6" ref="K62:M64">K63</f>
        <v>0</v>
      </c>
      <c r="L62" s="27">
        <f t="shared" si="6"/>
        <v>51889.37</v>
      </c>
      <c r="M62" s="30">
        <f t="shared" si="6"/>
        <v>51889.37</v>
      </c>
      <c r="N62" s="23">
        <f t="shared" si="5"/>
        <v>100</v>
      </c>
    </row>
    <row r="63" spans="1:14" ht="118.5" customHeight="1">
      <c r="A63" s="7" t="s">
        <v>165</v>
      </c>
      <c r="B63" s="6" t="s">
        <v>47</v>
      </c>
      <c r="C63" s="6" t="s">
        <v>19</v>
      </c>
      <c r="D63" s="6" t="s">
        <v>53</v>
      </c>
      <c r="E63" s="6" t="s">
        <v>11</v>
      </c>
      <c r="F63" s="6" t="s">
        <v>13</v>
      </c>
      <c r="G63" s="6" t="s">
        <v>11</v>
      </c>
      <c r="H63" s="6" t="s">
        <v>14</v>
      </c>
      <c r="I63" s="6" t="s">
        <v>125</v>
      </c>
      <c r="J63" s="4" t="s">
        <v>132</v>
      </c>
      <c r="K63" s="27">
        <f t="shared" si="6"/>
        <v>0</v>
      </c>
      <c r="L63" s="27">
        <f t="shared" si="6"/>
        <v>51889.37</v>
      </c>
      <c r="M63" s="30">
        <f t="shared" si="6"/>
        <v>51889.37</v>
      </c>
      <c r="N63" s="23">
        <f t="shared" si="5"/>
        <v>100</v>
      </c>
    </row>
    <row r="64" spans="1:14" ht="105.75" customHeight="1">
      <c r="A64" s="7" t="s">
        <v>174</v>
      </c>
      <c r="B64" s="6" t="s">
        <v>47</v>
      </c>
      <c r="C64" s="6" t="s">
        <v>19</v>
      </c>
      <c r="D64" s="6" t="s">
        <v>53</v>
      </c>
      <c r="E64" s="6" t="s">
        <v>11</v>
      </c>
      <c r="F64" s="6" t="s">
        <v>13</v>
      </c>
      <c r="G64" s="6" t="s">
        <v>27</v>
      </c>
      <c r="H64" s="6" t="s">
        <v>14</v>
      </c>
      <c r="I64" s="6" t="s">
        <v>125</v>
      </c>
      <c r="J64" s="4" t="s">
        <v>131</v>
      </c>
      <c r="K64" s="27">
        <f t="shared" si="6"/>
        <v>0</v>
      </c>
      <c r="L64" s="27">
        <f t="shared" si="6"/>
        <v>51889.37</v>
      </c>
      <c r="M64" s="30">
        <f t="shared" si="6"/>
        <v>51889.37</v>
      </c>
      <c r="N64" s="23">
        <f t="shared" si="5"/>
        <v>100</v>
      </c>
    </row>
    <row r="65" spans="1:14" ht="66.75" customHeight="1">
      <c r="A65" s="7" t="s">
        <v>175</v>
      </c>
      <c r="B65" s="6" t="s">
        <v>47</v>
      </c>
      <c r="C65" s="6" t="s">
        <v>19</v>
      </c>
      <c r="D65" s="6" t="s">
        <v>53</v>
      </c>
      <c r="E65" s="6" t="s">
        <v>114</v>
      </c>
      <c r="F65" s="6" t="s">
        <v>38</v>
      </c>
      <c r="G65" s="6" t="s">
        <v>27</v>
      </c>
      <c r="H65" s="6" t="s">
        <v>14</v>
      </c>
      <c r="I65" s="6" t="s">
        <v>125</v>
      </c>
      <c r="J65" s="4" t="s">
        <v>130</v>
      </c>
      <c r="K65" s="27">
        <v>0</v>
      </c>
      <c r="L65" s="27">
        <v>51889.37</v>
      </c>
      <c r="M65" s="30">
        <v>51889.37</v>
      </c>
      <c r="N65" s="23">
        <f t="shared" si="5"/>
        <v>100</v>
      </c>
    </row>
    <row r="66" spans="1:14" ht="15" customHeight="1">
      <c r="A66" s="41" t="s">
        <v>129</v>
      </c>
      <c r="B66" s="42"/>
      <c r="C66" s="42"/>
      <c r="D66" s="42"/>
      <c r="E66" s="42"/>
      <c r="F66" s="42"/>
      <c r="G66" s="42"/>
      <c r="H66" s="42"/>
      <c r="I66" s="42"/>
      <c r="J66" s="43"/>
      <c r="K66" s="28">
        <f>K9+41:41</f>
        <v>11897454</v>
      </c>
      <c r="L66" s="28">
        <f>L9+41:41</f>
        <v>13367105.389999999</v>
      </c>
      <c r="M66" s="28">
        <f>M9+41:41</f>
        <v>6472801.37</v>
      </c>
      <c r="N66" s="31">
        <f t="shared" si="5"/>
        <v>48.42335854434376</v>
      </c>
    </row>
  </sheetData>
  <sheetProtection/>
  <mergeCells count="12">
    <mergeCell ref="A66:J66"/>
    <mergeCell ref="L6:L7"/>
    <mergeCell ref="N6:N7"/>
    <mergeCell ref="J2:N2"/>
    <mergeCell ref="K1:N1"/>
    <mergeCell ref="K3:N3"/>
    <mergeCell ref="A4:N4"/>
    <mergeCell ref="A6:A7"/>
    <mergeCell ref="B6:I6"/>
    <mergeCell ref="J6:J7"/>
    <mergeCell ref="K6:K7"/>
    <mergeCell ref="M6:M7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2020-07-26T04:39:25Z</cp:lastPrinted>
  <dcterms:created xsi:type="dcterms:W3CDTF">2010-12-01T11:29:51Z</dcterms:created>
  <dcterms:modified xsi:type="dcterms:W3CDTF">2020-07-26T04:39:58Z</dcterms:modified>
  <cp:category/>
  <cp:version/>
  <cp:contentType/>
  <cp:contentStatus/>
</cp:coreProperties>
</file>