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9468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<sst xmlns="http://schemas.openxmlformats.org/spreadsheetml/2006/main" count="588" uniqueCount="175">
  <si>
    <t>999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</si>
  <si>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</si>
  <si>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</si>
  <si>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</si>
  <si>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</si>
  <si>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</si>
  <si>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</si>
  <si>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</si>
  <si>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</si>
  <si>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</si>
  <si>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</si>
  <si>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</si>
  <si>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</si>
  <si>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</si>
  <si>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</si>
  <si>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</si>
  <si>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</si>
  <si>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</si>
  <si>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</si>
  <si>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</si>
  <si>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</si>
  <si>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</si>
  <si>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</si>
  <si>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</si>
  <si>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</si>
  <si>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</si>
  <si>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</si>
  <si>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</si>
  <si>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</si>
  <si>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</si>
  <si>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</si>
  <si>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</si>
  <si>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</si>
  <si>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</si>
  <si>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</si>
  <si>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</si>
  <si>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</si>
  <si>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</si>
  <si>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</si>
  <si>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</si>
  <si>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</si>
  <si>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</si>
  <si>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</si>
  <si>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</si>
  <si>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</si>
  <si>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</si>
  <si>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8202</t>
  </si>
  <si>
    <t>7514</t>
  </si>
  <si>
    <t>100</t>
  </si>
  <si>
    <t>18</t>
  </si>
  <si>
    <t>8208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</si>
  <si>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</si>
  <si>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</si>
  <si>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7</t>
  </si>
  <si>
    <t>17</t>
  </si>
  <si>
    <t>код аналитической группы подвида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</si>
  <si>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</si>
  <si>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</si>
  <si>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</si>
  <si>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</si>
  <si>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</si>
  <si>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</si>
  <si>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</si>
  <si>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</si>
  <si>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</si>
  <si>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</si>
  <si>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</si>
  <si>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</si>
  <si>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</si>
  <si>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</si>
  <si>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</si>
  <si>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</si>
  <si>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</si>
  <si>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</si>
  <si>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</si>
  <si>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</si>
  <si>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</si>
  <si>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</si>
  <si>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</si>
  <si>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</si>
  <si>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</si>
  <si>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</si>
  <si>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</si>
  <si>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</si>
  <si>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</si>
  <si>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</si>
  <si>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</si>
  <si>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</si>
  <si>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</si>
  <si>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</si>
  <si>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</si>
  <si>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23</t>
  </si>
  <si>
    <t>24</t>
  </si>
  <si>
    <t>28</t>
  </si>
  <si>
    <t>29</t>
  </si>
  <si>
    <t>30</t>
  </si>
  <si>
    <t>31</t>
  </si>
  <si>
    <t>024</t>
  </si>
  <si>
    <t>32</t>
  </si>
  <si>
    <t>150</t>
  </si>
  <si>
    <t>40</t>
  </si>
  <si>
    <t>34</t>
  </si>
  <si>
    <t>38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</si>
  <si>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</si>
  <si>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7412</t>
  </si>
  <si>
    <t>Налог на имущество физических лиц, взимаемый по ставкам, применяемым к объектам налогообложения, распределенным в границах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</si>
  <si>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</si>
  <si>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36</t>
  </si>
  <si>
    <t>37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</si>
  <si>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поселений)</t>
  </si>
  <si>
    <t>Прочие поступления от использования имущества, находящегося в  собственности поселений ( 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</si>
  <si>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</t>
  </si>
  <si>
    <t>12</t>
  </si>
  <si>
    <t>39</t>
  </si>
  <si>
    <t>43</t>
  </si>
  <si>
    <t>44</t>
  </si>
  <si>
    <t>Субвенции бюджетам на осуществление государственных полномочий по первичному воинскому учету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</si>
  <si>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</si>
  <si>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>Прочие межбюджетные трансферты на выполнение полномочий, переданных на уровень муниципального района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</si>
  <si>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</si>
  <si>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</si>
  <si>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Постановлению Главы Причулымского сельсовета</t>
  </si>
  <si>
    <t xml:space="preserve">                               (рублей)</t>
  </si>
  <si>
    <t>Уточненный  план</t>
  </si>
  <si>
    <t>Исполнено</t>
  </si>
  <si>
    <t>% исполнения</t>
  </si>
  <si>
    <t>Приложение 1</t>
  </si>
  <si>
    <t>Утверждено бюджетом на 2022 год</t>
  </si>
  <si>
    <t>ДОХОДЫ БЮДЖЕТОВ БЮДЖЕТНОЙ СИСТЕМЫ РОССИЙСКОЙ ФЕДЕРАЦИИ ОТ ВОЗРАСТА ОСТАТКОВ СУБСИДИЙ, СУБВЕНЦИЙ И ИНЫХ МЕЖБЮДЖЕТНЫХ ТРАНСФЕРОВ, ИМЕЮЩИХ ЦЕЛЕВОЕ НАЗНАЧЕНИЕ, ПРОШЛЫХ ЛЕТ</t>
  </si>
  <si>
    <t>8204</t>
  </si>
  <si>
    <t>НАЛОГИ НА ИМУЩЕСТВО</t>
  </si>
  <si>
    <t>231</t>
  </si>
  <si>
    <t>2100</t>
  </si>
  <si>
    <t>33</t>
  </si>
  <si>
    <t>41</t>
  </si>
  <si>
    <t>42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</si>
  <si>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</si>
  <si>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Иные межбюджетные трансферты бюджетам поселений на обеспечение первичных мер пожарной безопасности</t>
  </si>
  <si>
    <t>Прочие межбюджетные трансферты бюджетам поселений на создание дорожных фондов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</si>
  <si>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</si>
  <si>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</si>
  <si>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Доходы бюджета Причулымского сельсовета за полугодие 2022 года. </t>
  </si>
  <si>
    <t>от 00.000.2022 № 000-П</t>
  </si>
  <si>
    <t>2724</t>
  </si>
  <si>
    <t>Прочие межбюджетные трансферы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</si>
  <si>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7555</t>
  </si>
  <si>
    <t>Прочие межбюджетные трансферы бюджетам сельских поселений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</si>
  <si>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7745</t>
  </si>
  <si>
    <t>Прочие межбюджетные трансферты бюджетам сельских поселений (за содействие развитию налогового потенциала)</t>
  </si>
  <si>
    <t>014</t>
  </si>
  <si>
    <t>8206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</si>
  <si>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</si>
  <si>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</si>
  <si>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</si>
  <si>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7571</t>
  </si>
  <si>
    <t>7509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</si>
  <si>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</si>
  <si>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</si>
  <si>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поселений (на капитальный ремонт и ремонт автомобильных дорог общего пользования местного значения з асчет средств дорожного фонда Красноярского края)</t>
  </si>
  <si>
    <t>Прочие субсидии бюджетам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</si>
  <si>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05</t>
  </si>
  <si>
    <t>Единый сельскохозяйственный налог</t>
  </si>
  <si>
    <t>НАЛОГИ НА СОВОКУПНЫЙ ДОХОД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</si>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</sst>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32" borderId="10" xfId="53" applyFont="1" applyFill="1" applyBorder="1" applyAlignment="1">
      <alignment horizontal="left" vertical="top" wrapText="1"/>
      <protection/>
    </xf>
    <xf numFmtId="0" fontId="7" fillId="32" borderId="10" xfId="53" applyFont="1" applyFill="1" applyBorder="1" applyAlignment="1">
      <alignment horizontal="left" vertical="distributed" wrapText="1"/>
      <protection/>
    </xf>
    <xf numFmtId="0" fontId="7" fillId="0" borderId="10" xfId="53" applyFont="1" applyFill="1" applyBorder="1" applyAlignment="1">
      <alignment horizontal="left" vertical="distributed" wrapText="1"/>
      <protection/>
    </xf>
    <xf numFmtId="0" fontId="8" fillId="0" borderId="10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="106" zoomScaleSheetLayoutView="106" zoomScalePageLayoutView="0" workbookViewId="0" topLeftCell="A61">
      <selection activeCell="K22" sqref="K22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2.50390625" style="1" customWidth="1"/>
    <col min="4" max="4" width="3.50390625" style="1" customWidth="1"/>
    <col min="5" max="5" width="3.00390625" style="1" customWidth="1"/>
    <col min="6" max="6" width="4.375" style="1" customWidth="1"/>
    <col min="7" max="7" width="3.375" style="1" customWidth="1"/>
    <col min="8" max="8" width="5.125" style="1" customWidth="1"/>
    <col min="9" max="9" width="5.875" style="1" customWidth="1"/>
    <col min="10" max="10" width="32.00390625" style="1" customWidth="1"/>
    <col min="11" max="11" width="12.25390625" style="0" customWidth="1"/>
    <col min="12" max="12" width="12.375" style="0" customWidth="1"/>
    <col min="13" max="13" width="11.375" style="0" customWidth="1"/>
    <col min="14" max="14" width="5.50390625" style="0" customWidth="1"/>
    <col min="15" max="17" width="12.625" style="0" bestFit="1" customWidth="1"/>
  </cols>
  <sheetData>
    <row r="1" spans="1:14" s="2" customFormat="1" ht="1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36" t="s">
        <v>126</v>
      </c>
      <c r="L1" s="36"/>
      <c r="M1" s="36"/>
      <c r="N1" s="36"/>
    </row>
    <row r="2" spans="1:14" s="2" customFormat="1" ht="13.5" customHeight="1">
      <c r="A2" s="9"/>
      <c r="B2" s="10"/>
      <c r="C2" s="10"/>
      <c r="D2" s="10"/>
      <c r="E2" s="10"/>
      <c r="F2" s="10"/>
      <c r="G2" s="10"/>
      <c r="H2" s="10"/>
      <c r="I2" s="10"/>
      <c r="J2" s="35" t="s">
        <v>121</v>
      </c>
      <c r="K2" s="35"/>
      <c r="L2" s="35"/>
      <c r="M2" s="35"/>
      <c r="N2" s="35"/>
    </row>
    <row r="3" spans="1:14" s="2" customFormat="1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35" t="s">
        <v>142</v>
      </c>
      <c r="L3" s="35"/>
      <c r="M3" s="35"/>
      <c r="N3" s="35"/>
    </row>
    <row r="4" spans="1:14" s="2" customFormat="1" ht="14.25" customHeight="1">
      <c r="A4" s="33" t="s">
        <v>141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2" customFormat="1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9"/>
      <c r="L5" s="9"/>
      <c r="M5" s="11" t="s">
        <v>122</v>
      </c>
      <c r="N5" s="11"/>
    </row>
    <row r="6" spans="1:14" s="2" customFormat="1" ht="144.75" customHeight="1">
      <c r="A6" s="3"/>
      <c r="B6" s="3" t="s">
        <v>1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2</v>
      </c>
      <c r="H6" s="3" t="s">
        <v>3</v>
      </c>
      <c r="I6" s="3" t="s">
        <v>55</v>
      </c>
      <c r="J6" s="21"/>
      <c r="K6" s="20" t="s">
        <v>127</v>
      </c>
      <c r="L6" s="20" t="s">
        <v>123</v>
      </c>
      <c r="M6" s="20" t="s">
        <v>124</v>
      </c>
      <c r="N6" s="20" t="s">
        <v>125</v>
      </c>
    </row>
    <row r="7" spans="1:14" s="2" customFormat="1" ht="13.5" customHeight="1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</row>
    <row r="8" spans="1:17" ht="24">
      <c r="A8" s="7" t="s">
        <v>8</v>
      </c>
      <c r="B8" s="5" t="s">
        <v>11</v>
      </c>
      <c r="C8" s="5" t="s">
        <v>8</v>
      </c>
      <c r="D8" s="5" t="s">
        <v>9</v>
      </c>
      <c r="E8" s="5" t="s">
        <v>9</v>
      </c>
      <c r="F8" s="5" t="s">
        <v>11</v>
      </c>
      <c r="G8" s="5" t="s">
        <v>9</v>
      </c>
      <c r="H8" s="5" t="s">
        <v>12</v>
      </c>
      <c r="I8" s="5" t="s">
        <v>11</v>
      </c>
      <c r="J8" s="24" t="s">
        <v>10</v>
      </c>
      <c r="K8" s="6">
        <f>K9+K13+K23+K26+K32+K35</f>
        <v>1039800</v>
      </c>
      <c r="L8" s="6">
        <f>L9+L13+L23+L26+L32+L35</f>
        <v>1039800</v>
      </c>
      <c r="M8" s="22">
        <v>476214.22</v>
      </c>
      <c r="N8" s="8">
        <f aca="true" t="shared" si="0" ref="N8:N64">M8/L8*100</f>
        <v>45.79863627620696</v>
      </c>
      <c r="O8" s="4"/>
      <c r="P8" s="4"/>
      <c r="Q8" s="4"/>
    </row>
    <row r="9" spans="1:17" ht="12.75">
      <c r="A9" s="7" t="s">
        <v>17</v>
      </c>
      <c r="B9" s="16" t="s">
        <v>18</v>
      </c>
      <c r="C9" s="16" t="s">
        <v>8</v>
      </c>
      <c r="D9" s="16" t="s">
        <v>14</v>
      </c>
      <c r="E9" s="16" t="s">
        <v>9</v>
      </c>
      <c r="F9" s="16" t="s">
        <v>11</v>
      </c>
      <c r="G9" s="16" t="s">
        <v>9</v>
      </c>
      <c r="H9" s="16" t="s">
        <v>12</v>
      </c>
      <c r="I9" s="16" t="s">
        <v>27</v>
      </c>
      <c r="J9" s="25" t="s">
        <v>81</v>
      </c>
      <c r="K9" s="6">
        <f>K12+K11</f>
        <v>63600</v>
      </c>
      <c r="L9" s="22">
        <f>L12+L11</f>
        <v>63600</v>
      </c>
      <c r="M9" s="22">
        <f>M12+M11</f>
        <v>27802.579999999998</v>
      </c>
      <c r="N9" s="8">
        <f t="shared" si="0"/>
        <v>43.71474842767295</v>
      </c>
      <c r="O9" s="4"/>
      <c r="P9" s="4"/>
      <c r="Q9" s="4"/>
    </row>
    <row r="10" spans="1:17" ht="12.75">
      <c r="A10" s="7" t="s">
        <v>19</v>
      </c>
      <c r="B10" s="16" t="s">
        <v>18</v>
      </c>
      <c r="C10" s="16" t="s">
        <v>8</v>
      </c>
      <c r="D10" s="16" t="s">
        <v>14</v>
      </c>
      <c r="E10" s="16" t="s">
        <v>15</v>
      </c>
      <c r="F10" s="16" t="s">
        <v>11</v>
      </c>
      <c r="G10" s="16" t="s">
        <v>9</v>
      </c>
      <c r="H10" s="16" t="s">
        <v>12</v>
      </c>
      <c r="I10" s="16" t="s">
        <v>27</v>
      </c>
      <c r="J10" s="25" t="s">
        <v>82</v>
      </c>
      <c r="K10" s="6">
        <f>K11+K12</f>
        <v>63600</v>
      </c>
      <c r="L10" s="22">
        <f>L11+L12</f>
        <v>63600</v>
      </c>
      <c r="M10" s="22">
        <f>M11+M12</f>
        <v>27802.579999999998</v>
      </c>
      <c r="N10" s="8">
        <f t="shared" si="0"/>
        <v>43.71474842767295</v>
      </c>
      <c r="O10" s="4"/>
      <c r="P10" s="4"/>
      <c r="Q10" s="4"/>
    </row>
    <row r="11" spans="1:17" ht="87" customHeight="1">
      <c r="A11" s="7" t="s">
        <v>20</v>
      </c>
      <c r="B11" s="5" t="s">
        <v>18</v>
      </c>
      <c r="C11" s="5" t="s">
        <v>8</v>
      </c>
      <c r="D11" s="5" t="s">
        <v>14</v>
      </c>
      <c r="E11" s="5" t="s">
        <v>15</v>
      </c>
      <c r="F11" s="5" t="s">
        <v>36</v>
      </c>
      <c r="G11" s="5" t="s">
        <v>14</v>
      </c>
      <c r="H11" s="5" t="s">
        <v>12</v>
      </c>
      <c r="I11" s="5" t="s">
        <v>27</v>
      </c>
      <c r="J11" s="24" t="s">
        <v>51</v>
      </c>
      <c r="K11" s="6">
        <v>63600</v>
      </c>
      <c r="L11" s="22">
        <v>63600</v>
      </c>
      <c r="M11" s="23">
        <v>27771.6</v>
      </c>
      <c r="N11" s="8">
        <f t="shared" si="0"/>
        <v>43.66603773584906</v>
      </c>
      <c r="O11" s="4"/>
      <c r="P11" s="4"/>
      <c r="Q11" s="4"/>
    </row>
    <row r="12" spans="1:17" ht="49.5" customHeight="1">
      <c r="A12" s="7" t="s">
        <v>21</v>
      </c>
      <c r="B12" s="5" t="s">
        <v>18</v>
      </c>
      <c r="C12" s="5" t="s">
        <v>8</v>
      </c>
      <c r="D12" s="5" t="s">
        <v>14</v>
      </c>
      <c r="E12" s="5" t="s">
        <v>15</v>
      </c>
      <c r="F12" s="5" t="s">
        <v>16</v>
      </c>
      <c r="G12" s="5" t="s">
        <v>14</v>
      </c>
      <c r="H12" s="5" t="s">
        <v>12</v>
      </c>
      <c r="I12" s="5" t="s">
        <v>27</v>
      </c>
      <c r="J12" s="24" t="s">
        <v>120</v>
      </c>
      <c r="K12" s="6">
        <v>0</v>
      </c>
      <c r="L12" s="22">
        <v>0</v>
      </c>
      <c r="M12" s="23">
        <v>30.98</v>
      </c>
      <c r="N12" s="8">
        <v>0</v>
      </c>
      <c r="O12" s="4"/>
      <c r="P12" s="4"/>
      <c r="Q12" s="4"/>
    </row>
    <row r="13" spans="1:17" ht="39.75" customHeight="1">
      <c r="A13" s="7" t="s">
        <v>22</v>
      </c>
      <c r="B13" s="5" t="s">
        <v>48</v>
      </c>
      <c r="C13" s="5" t="s">
        <v>8</v>
      </c>
      <c r="D13" s="5" t="s">
        <v>26</v>
      </c>
      <c r="E13" s="5" t="s">
        <v>9</v>
      </c>
      <c r="F13" s="5" t="s">
        <v>11</v>
      </c>
      <c r="G13" s="5" t="s">
        <v>9</v>
      </c>
      <c r="H13" s="5" t="s">
        <v>12</v>
      </c>
      <c r="I13" s="5" t="s">
        <v>11</v>
      </c>
      <c r="J13" s="24" t="s">
        <v>83</v>
      </c>
      <c r="K13" s="6">
        <f>K14</f>
        <v>683500</v>
      </c>
      <c r="L13" s="22">
        <f>L14</f>
        <v>683500</v>
      </c>
      <c r="M13" s="23">
        <f>M14</f>
        <v>370191.74999999994</v>
      </c>
      <c r="N13" s="8">
        <f t="shared" si="0"/>
        <v>54.16119239209948</v>
      </c>
      <c r="O13" s="4"/>
      <c r="P13" s="4"/>
      <c r="Q13" s="4"/>
    </row>
    <row r="14" spans="1:17" ht="40.5" customHeight="1">
      <c r="A14" s="7" t="s">
        <v>53</v>
      </c>
      <c r="B14" s="16" t="s">
        <v>48</v>
      </c>
      <c r="C14" s="16" t="s">
        <v>8</v>
      </c>
      <c r="D14" s="16" t="s">
        <v>26</v>
      </c>
      <c r="E14" s="16" t="s">
        <v>15</v>
      </c>
      <c r="F14" s="16" t="s">
        <v>11</v>
      </c>
      <c r="G14" s="16" t="s">
        <v>14</v>
      </c>
      <c r="H14" s="16" t="s">
        <v>12</v>
      </c>
      <c r="I14" s="16" t="s">
        <v>27</v>
      </c>
      <c r="J14" s="25" t="s">
        <v>69</v>
      </c>
      <c r="K14" s="6">
        <f>K15+K16+K17+K18</f>
        <v>683500</v>
      </c>
      <c r="L14" s="6">
        <f>L15+L16+L17+L18</f>
        <v>683500</v>
      </c>
      <c r="M14" s="22">
        <f>M15+M16+M17+M18</f>
        <v>370191.74999999994</v>
      </c>
      <c r="N14" s="8">
        <f t="shared" si="0"/>
        <v>54.16119239209948</v>
      </c>
      <c r="O14" s="4"/>
      <c r="P14" s="4"/>
      <c r="Q14" s="4"/>
    </row>
    <row r="15" spans="1:17" ht="86.25" customHeight="1">
      <c r="A15" s="7" t="s">
        <v>23</v>
      </c>
      <c r="B15" s="5" t="s">
        <v>48</v>
      </c>
      <c r="C15" s="5" t="s">
        <v>8</v>
      </c>
      <c r="D15" s="5" t="s">
        <v>26</v>
      </c>
      <c r="E15" s="5" t="s">
        <v>15</v>
      </c>
      <c r="F15" s="5" t="s">
        <v>131</v>
      </c>
      <c r="G15" s="5" t="s">
        <v>14</v>
      </c>
      <c r="H15" s="5" t="s">
        <v>12</v>
      </c>
      <c r="I15" s="5" t="s">
        <v>27</v>
      </c>
      <c r="J15" s="24" t="s">
        <v>39</v>
      </c>
      <c r="K15" s="6">
        <v>309100</v>
      </c>
      <c r="L15" s="22">
        <v>309100</v>
      </c>
      <c r="M15" s="22">
        <v>182216.4</v>
      </c>
      <c r="N15" s="8">
        <f t="shared" si="0"/>
        <v>58.950630863798125</v>
      </c>
      <c r="O15" s="4"/>
      <c r="P15" s="4"/>
      <c r="Q15" s="4"/>
    </row>
    <row r="16" spans="1:17" ht="111.75" customHeight="1">
      <c r="A16" s="7" t="s">
        <v>24</v>
      </c>
      <c r="B16" s="5" t="s">
        <v>48</v>
      </c>
      <c r="C16" s="5" t="s">
        <v>8</v>
      </c>
      <c r="D16" s="5" t="s">
        <v>26</v>
      </c>
      <c r="E16" s="5" t="s">
        <v>15</v>
      </c>
      <c r="F16" s="5" t="s">
        <v>37</v>
      </c>
      <c r="G16" s="5" t="s">
        <v>14</v>
      </c>
      <c r="H16" s="5" t="s">
        <v>12</v>
      </c>
      <c r="I16" s="5" t="s">
        <v>27</v>
      </c>
      <c r="J16" s="24" t="s">
        <v>38</v>
      </c>
      <c r="K16" s="6">
        <v>1600</v>
      </c>
      <c r="L16" s="22">
        <v>1600</v>
      </c>
      <c r="M16" s="22">
        <v>1072.7</v>
      </c>
      <c r="N16" s="8">
        <f t="shared" si="0"/>
        <v>67.04375</v>
      </c>
      <c r="O16" s="4"/>
      <c r="P16" s="4"/>
      <c r="Q16" s="4"/>
    </row>
    <row r="17" spans="1:17" ht="96" customHeight="1">
      <c r="A17" s="7" t="s">
        <v>25</v>
      </c>
      <c r="B17" s="5" t="s">
        <v>48</v>
      </c>
      <c r="C17" s="5" t="s">
        <v>8</v>
      </c>
      <c r="D17" s="5" t="s">
        <v>26</v>
      </c>
      <c r="E17" s="5" t="s">
        <v>15</v>
      </c>
      <c r="F17" s="5" t="s">
        <v>40</v>
      </c>
      <c r="G17" s="5" t="s">
        <v>14</v>
      </c>
      <c r="H17" s="5" t="s">
        <v>12</v>
      </c>
      <c r="I17" s="5" t="s">
        <v>27</v>
      </c>
      <c r="J17" s="24" t="s">
        <v>41</v>
      </c>
      <c r="K17" s="6">
        <v>411600</v>
      </c>
      <c r="L17" s="22">
        <v>411600</v>
      </c>
      <c r="M17" s="22">
        <v>209901.36</v>
      </c>
      <c r="N17" s="8">
        <f t="shared" si="0"/>
        <v>50.996443148688044</v>
      </c>
      <c r="O17" s="4"/>
      <c r="P17" s="4"/>
      <c r="Q17" s="4"/>
    </row>
    <row r="18" spans="1:17" ht="95.25" customHeight="1">
      <c r="A18" s="7" t="s">
        <v>13</v>
      </c>
      <c r="B18" s="5" t="s">
        <v>48</v>
      </c>
      <c r="C18" s="5" t="s">
        <v>8</v>
      </c>
      <c r="D18" s="5" t="s">
        <v>26</v>
      </c>
      <c r="E18" s="5" t="s">
        <v>15</v>
      </c>
      <c r="F18" s="5" t="s">
        <v>42</v>
      </c>
      <c r="G18" s="5" t="s">
        <v>14</v>
      </c>
      <c r="H18" s="5" t="s">
        <v>12</v>
      </c>
      <c r="I18" s="5" t="s">
        <v>27</v>
      </c>
      <c r="J18" s="24" t="s">
        <v>43</v>
      </c>
      <c r="K18" s="6">
        <v>-38800</v>
      </c>
      <c r="L18" s="22">
        <v>-38800</v>
      </c>
      <c r="M18" s="22">
        <v>-22998.71</v>
      </c>
      <c r="N18" s="8">
        <f t="shared" si="0"/>
        <v>59.27502577319588</v>
      </c>
      <c r="O18" s="4"/>
      <c r="P18" s="4"/>
      <c r="Q18" s="4"/>
    </row>
    <row r="19" spans="1:17" ht="14.25" customHeight="1">
      <c r="A19" s="7" t="s">
        <v>112</v>
      </c>
      <c r="B19" s="5" t="s">
        <v>18</v>
      </c>
      <c r="C19" s="5" t="s">
        <v>8</v>
      </c>
      <c r="D19" s="5" t="s">
        <v>160</v>
      </c>
      <c r="E19" s="5" t="s">
        <v>9</v>
      </c>
      <c r="F19" s="5" t="s">
        <v>11</v>
      </c>
      <c r="G19" s="5" t="s">
        <v>9</v>
      </c>
      <c r="H19" s="5" t="s">
        <v>12</v>
      </c>
      <c r="I19" s="5" t="s">
        <v>11</v>
      </c>
      <c r="J19" s="24" t="s">
        <v>162</v>
      </c>
      <c r="K19" s="6">
        <v>0</v>
      </c>
      <c r="L19" s="22">
        <v>0</v>
      </c>
      <c r="M19" s="22">
        <v>250</v>
      </c>
      <c r="N19" s="8">
        <v>0</v>
      </c>
      <c r="O19" s="4"/>
      <c r="P19" s="4"/>
      <c r="Q19" s="4"/>
    </row>
    <row r="20" spans="1:17" ht="15" customHeight="1">
      <c r="A20" s="7" t="s">
        <v>32</v>
      </c>
      <c r="B20" s="5" t="s">
        <v>18</v>
      </c>
      <c r="C20" s="5" t="s">
        <v>8</v>
      </c>
      <c r="D20" s="5" t="s">
        <v>160</v>
      </c>
      <c r="E20" s="5" t="s">
        <v>26</v>
      </c>
      <c r="F20" s="5" t="s">
        <v>11</v>
      </c>
      <c r="G20" s="5" t="s">
        <v>14</v>
      </c>
      <c r="H20" s="5" t="s">
        <v>12</v>
      </c>
      <c r="I20" s="5" t="s">
        <v>27</v>
      </c>
      <c r="J20" s="24" t="s">
        <v>161</v>
      </c>
      <c r="K20" s="6">
        <v>0</v>
      </c>
      <c r="L20" s="22">
        <v>0</v>
      </c>
      <c r="M20" s="22">
        <v>250</v>
      </c>
      <c r="N20" s="8">
        <v>0</v>
      </c>
      <c r="O20" s="4"/>
      <c r="P20" s="4"/>
      <c r="Q20" s="4"/>
    </row>
    <row r="21" spans="1:17" ht="14.25" customHeight="1">
      <c r="A21" s="7" t="s">
        <v>33</v>
      </c>
      <c r="B21" s="5" t="s">
        <v>18</v>
      </c>
      <c r="C21" s="5" t="s">
        <v>8</v>
      </c>
      <c r="D21" s="5" t="s">
        <v>160</v>
      </c>
      <c r="E21" s="5" t="s">
        <v>26</v>
      </c>
      <c r="F21" s="5" t="s">
        <v>36</v>
      </c>
      <c r="G21" s="5" t="s">
        <v>14</v>
      </c>
      <c r="H21" s="5" t="s">
        <v>12</v>
      </c>
      <c r="I21" s="5" t="s">
        <v>27</v>
      </c>
      <c r="J21" s="24" t="s">
        <v>161</v>
      </c>
      <c r="K21" s="6">
        <v>0</v>
      </c>
      <c r="L21" s="22">
        <v>0</v>
      </c>
      <c r="M21" s="22">
        <v>250</v>
      </c>
      <c r="N21" s="8">
        <v>0</v>
      </c>
      <c r="O21" s="4"/>
      <c r="P21" s="4"/>
      <c r="Q21" s="4"/>
    </row>
    <row r="22" spans="1:17" ht="15.75" customHeight="1">
      <c r="A22" s="7" t="s">
        <v>63</v>
      </c>
      <c r="B22" s="5" t="s">
        <v>18</v>
      </c>
      <c r="C22" s="5" t="s">
        <v>8</v>
      </c>
      <c r="D22" s="5" t="s">
        <v>29</v>
      </c>
      <c r="E22" s="5" t="s">
        <v>9</v>
      </c>
      <c r="F22" s="5" t="s">
        <v>11</v>
      </c>
      <c r="G22" s="5" t="s">
        <v>9</v>
      </c>
      <c r="H22" s="5" t="s">
        <v>12</v>
      </c>
      <c r="I22" s="5" t="s">
        <v>11</v>
      </c>
      <c r="J22" s="24" t="s">
        <v>130</v>
      </c>
      <c r="K22" s="6">
        <f>K23+K26</f>
        <v>277800</v>
      </c>
      <c r="L22" s="6">
        <f>L23+L26</f>
        <v>277800</v>
      </c>
      <c r="M22" s="22">
        <f>M23+M26</f>
        <v>71560.78</v>
      </c>
      <c r="N22" s="8">
        <f t="shared" si="0"/>
        <v>25.759820014398848</v>
      </c>
      <c r="O22" s="4"/>
      <c r="P22" s="4"/>
      <c r="Q22" s="4"/>
    </row>
    <row r="23" spans="1:17" ht="16.5" customHeight="1">
      <c r="A23" s="7" t="s">
        <v>34</v>
      </c>
      <c r="B23" s="5" t="s">
        <v>18</v>
      </c>
      <c r="C23" s="5" t="s">
        <v>8</v>
      </c>
      <c r="D23" s="5" t="s">
        <v>29</v>
      </c>
      <c r="E23" s="5" t="s">
        <v>9</v>
      </c>
      <c r="F23" s="5" t="s">
        <v>11</v>
      </c>
      <c r="G23" s="5" t="s">
        <v>9</v>
      </c>
      <c r="H23" s="5" t="s">
        <v>12</v>
      </c>
      <c r="I23" s="5" t="s">
        <v>11</v>
      </c>
      <c r="J23" s="24" t="s">
        <v>84</v>
      </c>
      <c r="K23" s="6">
        <f aca="true" t="shared" si="1" ref="K23:M24">K24</f>
        <v>47200</v>
      </c>
      <c r="L23" s="22">
        <f t="shared" si="1"/>
        <v>47200</v>
      </c>
      <c r="M23" s="22">
        <f t="shared" si="1"/>
        <v>20905.21</v>
      </c>
      <c r="N23" s="8">
        <f t="shared" si="0"/>
        <v>44.29069915254237</v>
      </c>
      <c r="O23" s="4"/>
      <c r="P23" s="4"/>
      <c r="Q23" s="4"/>
    </row>
    <row r="24" spans="1:17" ht="16.5" customHeight="1">
      <c r="A24" s="7" t="s">
        <v>54</v>
      </c>
      <c r="B24" s="5" t="s">
        <v>18</v>
      </c>
      <c r="C24" s="5" t="s">
        <v>8</v>
      </c>
      <c r="D24" s="5" t="s">
        <v>29</v>
      </c>
      <c r="E24" s="5" t="s">
        <v>14</v>
      </c>
      <c r="F24" s="5" t="s">
        <v>11</v>
      </c>
      <c r="G24" s="5" t="s">
        <v>9</v>
      </c>
      <c r="H24" s="5" t="s">
        <v>12</v>
      </c>
      <c r="I24" s="5" t="s">
        <v>11</v>
      </c>
      <c r="J24" s="24" t="s">
        <v>85</v>
      </c>
      <c r="K24" s="6">
        <f t="shared" si="1"/>
        <v>47200</v>
      </c>
      <c r="L24" s="22">
        <f t="shared" si="1"/>
        <v>47200</v>
      </c>
      <c r="M24" s="22">
        <f t="shared" si="1"/>
        <v>20905.21</v>
      </c>
      <c r="N24" s="8">
        <f t="shared" si="0"/>
        <v>44.29069915254237</v>
      </c>
      <c r="O24" s="4"/>
      <c r="P24" s="4"/>
      <c r="Q24" s="4"/>
    </row>
    <row r="25" spans="1:17" ht="51" customHeight="1">
      <c r="A25" s="7" t="s">
        <v>49</v>
      </c>
      <c r="B25" s="5" t="s">
        <v>18</v>
      </c>
      <c r="C25" s="5" t="s">
        <v>8</v>
      </c>
      <c r="D25" s="5" t="s">
        <v>29</v>
      </c>
      <c r="E25" s="5" t="s">
        <v>14</v>
      </c>
      <c r="F25" s="5" t="s">
        <v>16</v>
      </c>
      <c r="G25" s="5" t="s">
        <v>25</v>
      </c>
      <c r="H25" s="5" t="s">
        <v>12</v>
      </c>
      <c r="I25" s="5" t="s">
        <v>27</v>
      </c>
      <c r="J25" s="24" t="s">
        <v>105</v>
      </c>
      <c r="K25" s="6">
        <v>47200</v>
      </c>
      <c r="L25" s="22">
        <v>47200</v>
      </c>
      <c r="M25" s="22">
        <v>20905.21</v>
      </c>
      <c r="N25" s="8">
        <f t="shared" si="0"/>
        <v>44.29069915254237</v>
      </c>
      <c r="O25" s="4"/>
      <c r="P25" s="4"/>
      <c r="Q25" s="4"/>
    </row>
    <row r="26" spans="1:17" ht="15" customHeight="1">
      <c r="A26" s="7" t="s">
        <v>73</v>
      </c>
      <c r="B26" s="5" t="s">
        <v>18</v>
      </c>
      <c r="C26" s="5" t="s">
        <v>8</v>
      </c>
      <c r="D26" s="5" t="s">
        <v>29</v>
      </c>
      <c r="E26" s="5" t="s">
        <v>29</v>
      </c>
      <c r="F26" s="5" t="s">
        <v>11</v>
      </c>
      <c r="G26" s="5" t="s">
        <v>9</v>
      </c>
      <c r="H26" s="5" t="s">
        <v>12</v>
      </c>
      <c r="I26" s="5" t="s">
        <v>11</v>
      </c>
      <c r="J26" s="24" t="s">
        <v>70</v>
      </c>
      <c r="K26" s="6">
        <f>K27+K29</f>
        <v>230600</v>
      </c>
      <c r="L26" s="22">
        <f>L27+L29</f>
        <v>230600</v>
      </c>
      <c r="M26" s="22">
        <f>M27+M29</f>
        <v>50655.57</v>
      </c>
      <c r="N26" s="8">
        <f t="shared" si="0"/>
        <v>21.966856027753686</v>
      </c>
      <c r="O26" s="4"/>
      <c r="P26" s="4"/>
      <c r="Q26" s="4"/>
    </row>
    <row r="27" spans="1:17" ht="17.25" customHeight="1">
      <c r="A27" s="7" t="s">
        <v>74</v>
      </c>
      <c r="B27" s="5" t="s">
        <v>18</v>
      </c>
      <c r="C27" s="5" t="s">
        <v>8</v>
      </c>
      <c r="D27" s="5" t="s">
        <v>29</v>
      </c>
      <c r="E27" s="5" t="s">
        <v>29</v>
      </c>
      <c r="F27" s="5" t="s">
        <v>16</v>
      </c>
      <c r="G27" s="5" t="s">
        <v>9</v>
      </c>
      <c r="H27" s="5" t="s">
        <v>12</v>
      </c>
      <c r="I27" s="5" t="s">
        <v>27</v>
      </c>
      <c r="J27" s="24" t="s">
        <v>86</v>
      </c>
      <c r="K27" s="6">
        <f>K28</f>
        <v>18600</v>
      </c>
      <c r="L27" s="22">
        <f>L28</f>
        <v>18600</v>
      </c>
      <c r="M27" s="22">
        <f>M28</f>
        <v>18737</v>
      </c>
      <c r="N27" s="8">
        <f t="shared" si="0"/>
        <v>100.73655913978494</v>
      </c>
      <c r="O27" s="4"/>
      <c r="P27" s="4"/>
      <c r="Q27" s="4"/>
    </row>
    <row r="28" spans="1:17" ht="51.75" customHeight="1">
      <c r="A28" s="7" t="s">
        <v>75</v>
      </c>
      <c r="B28" s="5" t="s">
        <v>18</v>
      </c>
      <c r="C28" s="5" t="s">
        <v>8</v>
      </c>
      <c r="D28" s="5" t="s">
        <v>29</v>
      </c>
      <c r="E28" s="5" t="s">
        <v>29</v>
      </c>
      <c r="F28" s="5" t="s">
        <v>56</v>
      </c>
      <c r="G28" s="5" t="s">
        <v>25</v>
      </c>
      <c r="H28" s="5" t="s">
        <v>12</v>
      </c>
      <c r="I28" s="5" t="s">
        <v>27</v>
      </c>
      <c r="J28" s="24" t="s">
        <v>58</v>
      </c>
      <c r="K28" s="6">
        <v>18600</v>
      </c>
      <c r="L28" s="22">
        <v>18600</v>
      </c>
      <c r="M28" s="22">
        <v>18737</v>
      </c>
      <c r="N28" s="8">
        <f t="shared" si="0"/>
        <v>100.73655913978494</v>
      </c>
      <c r="O28" s="4"/>
      <c r="P28" s="4"/>
      <c r="Q28" s="4"/>
    </row>
    <row r="29" spans="1:17" ht="15.75" customHeight="1">
      <c r="A29" s="7" t="s">
        <v>76</v>
      </c>
      <c r="B29" s="5" t="s">
        <v>18</v>
      </c>
      <c r="C29" s="5" t="s">
        <v>8</v>
      </c>
      <c r="D29" s="5" t="s">
        <v>29</v>
      </c>
      <c r="E29" s="5" t="s">
        <v>29</v>
      </c>
      <c r="F29" s="5" t="s">
        <v>68</v>
      </c>
      <c r="G29" s="5" t="s">
        <v>9</v>
      </c>
      <c r="H29" s="5" t="s">
        <v>12</v>
      </c>
      <c r="I29" s="5" t="s">
        <v>27</v>
      </c>
      <c r="J29" s="24" t="s">
        <v>87</v>
      </c>
      <c r="K29" s="6">
        <f>K30</f>
        <v>212000</v>
      </c>
      <c r="L29" s="22">
        <f>L30</f>
        <v>212000</v>
      </c>
      <c r="M29" s="22">
        <f>M30+M31</f>
        <v>31918.57</v>
      </c>
      <c r="N29" s="8">
        <f t="shared" si="0"/>
        <v>15.055929245283018</v>
      </c>
      <c r="O29" s="4"/>
      <c r="P29" s="4"/>
      <c r="Q29" s="4"/>
    </row>
    <row r="30" spans="1:14" ht="48.75" customHeight="1">
      <c r="A30" s="7" t="s">
        <v>91</v>
      </c>
      <c r="B30" s="5" t="s">
        <v>18</v>
      </c>
      <c r="C30" s="5" t="s">
        <v>8</v>
      </c>
      <c r="D30" s="5" t="s">
        <v>29</v>
      </c>
      <c r="E30" s="5" t="s">
        <v>29</v>
      </c>
      <c r="F30" s="5" t="s">
        <v>57</v>
      </c>
      <c r="G30" s="5" t="s">
        <v>25</v>
      </c>
      <c r="H30" s="5" t="s">
        <v>12</v>
      </c>
      <c r="I30" s="5" t="s">
        <v>27</v>
      </c>
      <c r="J30" s="24" t="s">
        <v>59</v>
      </c>
      <c r="K30" s="6">
        <v>212000</v>
      </c>
      <c r="L30" s="22">
        <v>212000</v>
      </c>
      <c r="M30" s="22">
        <v>34331.03</v>
      </c>
      <c r="N30" s="8">
        <f t="shared" si="0"/>
        <v>16.193882075471695</v>
      </c>
    </row>
    <row r="31" spans="1:14" ht="60.75" customHeight="1">
      <c r="A31" s="7" t="s">
        <v>92</v>
      </c>
      <c r="B31" s="5" t="s">
        <v>18</v>
      </c>
      <c r="C31" s="5" t="s">
        <v>8</v>
      </c>
      <c r="D31" s="5" t="s">
        <v>29</v>
      </c>
      <c r="E31" s="5" t="s">
        <v>29</v>
      </c>
      <c r="F31" s="5" t="s">
        <v>57</v>
      </c>
      <c r="G31" s="5" t="s">
        <v>25</v>
      </c>
      <c r="H31" s="5" t="s">
        <v>132</v>
      </c>
      <c r="I31" s="5" t="s">
        <v>27</v>
      </c>
      <c r="J31" s="24" t="s">
        <v>136</v>
      </c>
      <c r="K31" s="6">
        <v>0</v>
      </c>
      <c r="L31" s="22">
        <v>0</v>
      </c>
      <c r="M31" s="22">
        <v>-2412.46</v>
      </c>
      <c r="N31" s="8">
        <v>0</v>
      </c>
    </row>
    <row r="32" spans="1:14" ht="15" customHeight="1">
      <c r="A32" s="7" t="s">
        <v>77</v>
      </c>
      <c r="B32" s="5" t="s">
        <v>44</v>
      </c>
      <c r="C32" s="5" t="s">
        <v>8</v>
      </c>
      <c r="D32" s="5" t="s">
        <v>28</v>
      </c>
      <c r="E32" s="5" t="s">
        <v>9</v>
      </c>
      <c r="F32" s="5" t="s">
        <v>11</v>
      </c>
      <c r="G32" s="5" t="s">
        <v>9</v>
      </c>
      <c r="H32" s="5" t="s">
        <v>12</v>
      </c>
      <c r="I32" s="5" t="s">
        <v>11</v>
      </c>
      <c r="J32" s="24" t="s">
        <v>80</v>
      </c>
      <c r="K32" s="6">
        <f aca="true" t="shared" si="2" ref="K32:M33">K33</f>
        <v>1000</v>
      </c>
      <c r="L32" s="22">
        <f t="shared" si="2"/>
        <v>1000</v>
      </c>
      <c r="M32" s="22">
        <f t="shared" si="2"/>
        <v>0</v>
      </c>
      <c r="N32" s="8">
        <f t="shared" si="0"/>
        <v>0</v>
      </c>
    </row>
    <row r="33" spans="1:14" ht="49.5" customHeight="1">
      <c r="A33" s="7" t="s">
        <v>78</v>
      </c>
      <c r="B33" s="5" t="s">
        <v>44</v>
      </c>
      <c r="C33" s="5" t="s">
        <v>8</v>
      </c>
      <c r="D33" s="5" t="s">
        <v>28</v>
      </c>
      <c r="E33" s="5" t="s">
        <v>31</v>
      </c>
      <c r="F33" s="5" t="s">
        <v>11</v>
      </c>
      <c r="G33" s="5" t="s">
        <v>14</v>
      </c>
      <c r="H33" s="5" t="s">
        <v>12</v>
      </c>
      <c r="I33" s="5" t="s">
        <v>27</v>
      </c>
      <c r="J33" s="24" t="s">
        <v>88</v>
      </c>
      <c r="K33" s="6">
        <f t="shared" si="2"/>
        <v>1000</v>
      </c>
      <c r="L33" s="22">
        <f t="shared" si="2"/>
        <v>1000</v>
      </c>
      <c r="M33" s="22">
        <f t="shared" si="2"/>
        <v>0</v>
      </c>
      <c r="N33" s="8">
        <f t="shared" si="0"/>
        <v>0</v>
      </c>
    </row>
    <row r="34" spans="1:14" ht="84.75" customHeight="1">
      <c r="A34" s="7" t="s">
        <v>79</v>
      </c>
      <c r="B34" s="5" t="s">
        <v>44</v>
      </c>
      <c r="C34" s="5" t="s">
        <v>8</v>
      </c>
      <c r="D34" s="5" t="s">
        <v>28</v>
      </c>
      <c r="E34" s="5" t="s">
        <v>31</v>
      </c>
      <c r="F34" s="5" t="s">
        <v>30</v>
      </c>
      <c r="G34" s="5" t="s">
        <v>14</v>
      </c>
      <c r="H34" s="5" t="s">
        <v>12</v>
      </c>
      <c r="I34" s="5" t="s">
        <v>27</v>
      </c>
      <c r="J34" s="24" t="s">
        <v>60</v>
      </c>
      <c r="K34" s="6">
        <v>1000</v>
      </c>
      <c r="L34" s="22">
        <v>1000</v>
      </c>
      <c r="M34" s="22">
        <v>0</v>
      </c>
      <c r="N34" s="8">
        <f t="shared" si="0"/>
        <v>0</v>
      </c>
    </row>
    <row r="35" spans="1:14" ht="36.75" customHeight="1">
      <c r="A35" s="7" t="s">
        <v>93</v>
      </c>
      <c r="B35" s="5" t="s">
        <v>44</v>
      </c>
      <c r="C35" s="5" t="s">
        <v>8</v>
      </c>
      <c r="D35" s="5" t="s">
        <v>13</v>
      </c>
      <c r="E35" s="5" t="s">
        <v>9</v>
      </c>
      <c r="F35" s="5" t="s">
        <v>11</v>
      </c>
      <c r="G35" s="5" t="s">
        <v>9</v>
      </c>
      <c r="H35" s="5" t="s">
        <v>12</v>
      </c>
      <c r="I35" s="5" t="s">
        <v>11</v>
      </c>
      <c r="J35" s="26" t="s">
        <v>111</v>
      </c>
      <c r="K35" s="6">
        <f aca="true" t="shared" si="3" ref="K35:M36">K36</f>
        <v>13900</v>
      </c>
      <c r="L35" s="22">
        <f t="shared" si="3"/>
        <v>13900</v>
      </c>
      <c r="M35" s="22">
        <f t="shared" si="3"/>
        <v>6409.11</v>
      </c>
      <c r="N35" s="8">
        <f t="shared" si="0"/>
        <v>46.10870503597122</v>
      </c>
    </row>
    <row r="36" spans="1:14" ht="85.5" customHeight="1">
      <c r="A36" s="7" t="s">
        <v>94</v>
      </c>
      <c r="B36" s="5" t="s">
        <v>44</v>
      </c>
      <c r="C36" s="5" t="s">
        <v>8</v>
      </c>
      <c r="D36" s="5" t="s">
        <v>13</v>
      </c>
      <c r="E36" s="5" t="s">
        <v>67</v>
      </c>
      <c r="F36" s="5" t="s">
        <v>11</v>
      </c>
      <c r="G36" s="5" t="s">
        <v>9</v>
      </c>
      <c r="H36" s="5" t="s">
        <v>12</v>
      </c>
      <c r="I36" s="5" t="s">
        <v>61</v>
      </c>
      <c r="J36" s="26" t="s">
        <v>110</v>
      </c>
      <c r="K36" s="6">
        <f t="shared" si="3"/>
        <v>13900</v>
      </c>
      <c r="L36" s="22">
        <f t="shared" si="3"/>
        <v>13900</v>
      </c>
      <c r="M36" s="22">
        <f t="shared" si="3"/>
        <v>6409.11</v>
      </c>
      <c r="N36" s="8">
        <f t="shared" si="0"/>
        <v>46.10870503597122</v>
      </c>
    </row>
    <row r="37" spans="1:14" ht="109.5" customHeight="1">
      <c r="A37" s="7" t="s">
        <v>95</v>
      </c>
      <c r="B37" s="5" t="s">
        <v>44</v>
      </c>
      <c r="C37" s="5" t="s">
        <v>8</v>
      </c>
      <c r="D37" s="5" t="s">
        <v>13</v>
      </c>
      <c r="E37" s="5" t="s">
        <v>67</v>
      </c>
      <c r="F37" s="5" t="s">
        <v>68</v>
      </c>
      <c r="G37" s="5" t="s">
        <v>9</v>
      </c>
      <c r="H37" s="5" t="s">
        <v>12</v>
      </c>
      <c r="I37" s="5" t="s">
        <v>61</v>
      </c>
      <c r="J37" s="24" t="s">
        <v>62</v>
      </c>
      <c r="K37" s="6">
        <v>13900</v>
      </c>
      <c r="L37" s="22">
        <v>13900</v>
      </c>
      <c r="M37" s="22">
        <v>6409.11</v>
      </c>
      <c r="N37" s="8">
        <f t="shared" si="0"/>
        <v>46.10870503597122</v>
      </c>
    </row>
    <row r="38" spans="1:14" ht="12.75">
      <c r="A38" s="7" t="s">
        <v>96</v>
      </c>
      <c r="B38" s="5" t="s">
        <v>44</v>
      </c>
      <c r="C38" s="5" t="s">
        <v>17</v>
      </c>
      <c r="D38" s="5" t="s">
        <v>9</v>
      </c>
      <c r="E38" s="5" t="s">
        <v>9</v>
      </c>
      <c r="F38" s="5" t="s">
        <v>11</v>
      </c>
      <c r="G38" s="5" t="s">
        <v>9</v>
      </c>
      <c r="H38" s="5" t="s">
        <v>12</v>
      </c>
      <c r="I38" s="5" t="s">
        <v>11</v>
      </c>
      <c r="J38" s="24" t="s">
        <v>35</v>
      </c>
      <c r="K38" s="8">
        <f>K39+K62</f>
        <v>9397040</v>
      </c>
      <c r="L38" s="23">
        <f>L39+L62</f>
        <v>19434599.31</v>
      </c>
      <c r="M38" s="8">
        <f>M39+M62</f>
        <v>3757090.11</v>
      </c>
      <c r="N38" s="8">
        <f t="shared" si="0"/>
        <v>19.3319658927406</v>
      </c>
    </row>
    <row r="39" spans="1:14" ht="36">
      <c r="A39" s="7" t="s">
        <v>98</v>
      </c>
      <c r="B39" s="5" t="s">
        <v>44</v>
      </c>
      <c r="C39" s="5" t="s">
        <v>17</v>
      </c>
      <c r="D39" s="5" t="s">
        <v>15</v>
      </c>
      <c r="E39" s="5" t="s">
        <v>9</v>
      </c>
      <c r="F39" s="5" t="s">
        <v>11</v>
      </c>
      <c r="G39" s="5" t="s">
        <v>9</v>
      </c>
      <c r="H39" s="5" t="s">
        <v>12</v>
      </c>
      <c r="I39" s="5" t="s">
        <v>11</v>
      </c>
      <c r="J39" s="24" t="s">
        <v>89</v>
      </c>
      <c r="K39" s="8">
        <f>K40+K47+K51</f>
        <v>9397040</v>
      </c>
      <c r="L39" s="23">
        <f>L40+L47+L51+L43</f>
        <v>19379451.2</v>
      </c>
      <c r="M39" s="8">
        <f>M40+M47+M51</f>
        <v>3701942</v>
      </c>
      <c r="N39" s="8">
        <f t="shared" si="0"/>
        <v>19.10240884427109</v>
      </c>
    </row>
    <row r="40" spans="1:14" ht="24">
      <c r="A40" s="7" t="s">
        <v>133</v>
      </c>
      <c r="B40" s="16" t="s">
        <v>44</v>
      </c>
      <c r="C40" s="16" t="s">
        <v>17</v>
      </c>
      <c r="D40" s="16" t="s">
        <v>15</v>
      </c>
      <c r="E40" s="16" t="s">
        <v>25</v>
      </c>
      <c r="F40" s="16" t="s">
        <v>11</v>
      </c>
      <c r="G40" s="16" t="s">
        <v>9</v>
      </c>
      <c r="H40" s="16" t="s">
        <v>12</v>
      </c>
      <c r="I40" s="16" t="s">
        <v>99</v>
      </c>
      <c r="J40" s="25" t="s">
        <v>71</v>
      </c>
      <c r="K40" s="8">
        <f>K41+K42</f>
        <v>5336000</v>
      </c>
      <c r="L40" s="23">
        <f>L41+L42</f>
        <v>5336000</v>
      </c>
      <c r="M40" s="23">
        <f>M41+M42</f>
        <v>2436120</v>
      </c>
      <c r="N40" s="8">
        <f t="shared" si="0"/>
        <v>45.6544227886057</v>
      </c>
    </row>
    <row r="41" spans="1:14" ht="51" customHeight="1">
      <c r="A41" s="7" t="s">
        <v>101</v>
      </c>
      <c r="B41" s="16" t="s">
        <v>44</v>
      </c>
      <c r="C41" s="16" t="s">
        <v>17</v>
      </c>
      <c r="D41" s="16" t="s">
        <v>15</v>
      </c>
      <c r="E41" s="16" t="s">
        <v>63</v>
      </c>
      <c r="F41" s="16" t="s">
        <v>45</v>
      </c>
      <c r="G41" s="16" t="s">
        <v>25</v>
      </c>
      <c r="H41" s="16" t="s">
        <v>12</v>
      </c>
      <c r="I41" s="16" t="s">
        <v>99</v>
      </c>
      <c r="J41" s="25" t="s">
        <v>106</v>
      </c>
      <c r="K41" s="8">
        <v>1272300</v>
      </c>
      <c r="L41" s="23">
        <v>1272300</v>
      </c>
      <c r="M41" s="23">
        <v>636120</v>
      </c>
      <c r="N41" s="8">
        <f t="shared" si="0"/>
        <v>49.99764206555058</v>
      </c>
    </row>
    <row r="42" spans="1:14" ht="38.25" customHeight="1">
      <c r="A42" s="7" t="s">
        <v>64</v>
      </c>
      <c r="B42" s="16" t="s">
        <v>44</v>
      </c>
      <c r="C42" s="16" t="s">
        <v>17</v>
      </c>
      <c r="D42" s="16" t="s">
        <v>15</v>
      </c>
      <c r="E42" s="16" t="s">
        <v>34</v>
      </c>
      <c r="F42" s="16" t="s">
        <v>45</v>
      </c>
      <c r="G42" s="16" t="s">
        <v>25</v>
      </c>
      <c r="H42" s="16" t="s">
        <v>12</v>
      </c>
      <c r="I42" s="16" t="s">
        <v>99</v>
      </c>
      <c r="J42" s="25" t="s">
        <v>103</v>
      </c>
      <c r="K42" s="8">
        <v>4063700</v>
      </c>
      <c r="L42" s="23">
        <v>4063700</v>
      </c>
      <c r="M42" s="23">
        <v>1800000</v>
      </c>
      <c r="N42" s="8">
        <f t="shared" si="0"/>
        <v>44.29460836183773</v>
      </c>
    </row>
    <row r="43" spans="1:14" ht="38.25" customHeight="1">
      <c r="A43" s="7" t="s">
        <v>107</v>
      </c>
      <c r="B43" s="16" t="s">
        <v>44</v>
      </c>
      <c r="C43" s="16" t="s">
        <v>17</v>
      </c>
      <c r="D43" s="16" t="s">
        <v>15</v>
      </c>
      <c r="E43" s="16" t="s">
        <v>74</v>
      </c>
      <c r="F43" s="16" t="s">
        <v>11</v>
      </c>
      <c r="G43" s="16" t="s">
        <v>9</v>
      </c>
      <c r="H43" s="16" t="s">
        <v>12</v>
      </c>
      <c r="I43" s="16" t="s">
        <v>99</v>
      </c>
      <c r="J43" s="25" t="s">
        <v>156</v>
      </c>
      <c r="K43" s="8">
        <v>0</v>
      </c>
      <c r="L43" s="23">
        <f>L44</f>
        <v>9550200</v>
      </c>
      <c r="M43" s="23">
        <f>M44</f>
        <v>0</v>
      </c>
      <c r="N43" s="8">
        <f t="shared" si="0"/>
        <v>0</v>
      </c>
    </row>
    <row r="44" spans="1:14" ht="18" customHeight="1">
      <c r="A44" s="7" t="s">
        <v>108</v>
      </c>
      <c r="B44" s="16" t="s">
        <v>44</v>
      </c>
      <c r="C44" s="16" t="s">
        <v>17</v>
      </c>
      <c r="D44" s="16" t="s">
        <v>15</v>
      </c>
      <c r="E44" s="16" t="s">
        <v>94</v>
      </c>
      <c r="F44" s="16" t="s">
        <v>0</v>
      </c>
      <c r="G44" s="16" t="s">
        <v>9</v>
      </c>
      <c r="H44" s="16" t="s">
        <v>12</v>
      </c>
      <c r="I44" s="16" t="s">
        <v>99</v>
      </c>
      <c r="J44" s="25" t="s">
        <v>157</v>
      </c>
      <c r="K44" s="8">
        <v>0</v>
      </c>
      <c r="L44" s="23">
        <f>L45+L46</f>
        <v>9550200</v>
      </c>
      <c r="M44" s="23">
        <f>M45+M46</f>
        <v>0</v>
      </c>
      <c r="N44" s="8">
        <f t="shared" si="0"/>
        <v>0</v>
      </c>
    </row>
    <row r="45" spans="1:14" ht="60.75" customHeight="1">
      <c r="A45" s="7" t="s">
        <v>102</v>
      </c>
      <c r="B45" s="16" t="s">
        <v>44</v>
      </c>
      <c r="C45" s="16" t="s">
        <v>17</v>
      </c>
      <c r="D45" s="16" t="s">
        <v>15</v>
      </c>
      <c r="E45" s="16" t="s">
        <v>94</v>
      </c>
      <c r="F45" s="16" t="s">
        <v>0</v>
      </c>
      <c r="G45" s="16" t="s">
        <v>25</v>
      </c>
      <c r="H45" s="16" t="s">
        <v>155</v>
      </c>
      <c r="I45" s="16" t="s">
        <v>99</v>
      </c>
      <c r="J45" s="25" t="s">
        <v>158</v>
      </c>
      <c r="K45" s="8">
        <v>0</v>
      </c>
      <c r="L45" s="23">
        <v>3812200</v>
      </c>
      <c r="M45" s="23">
        <v>0</v>
      </c>
      <c r="N45" s="8">
        <f t="shared" si="0"/>
        <v>0</v>
      </c>
    </row>
    <row r="46" spans="1:14" ht="168.75" customHeight="1">
      <c r="A46" s="7" t="s">
        <v>113</v>
      </c>
      <c r="B46" s="16" t="s">
        <v>44</v>
      </c>
      <c r="C46" s="16" t="s">
        <v>17</v>
      </c>
      <c r="D46" s="16" t="s">
        <v>15</v>
      </c>
      <c r="E46" s="16" t="s">
        <v>94</v>
      </c>
      <c r="F46" s="16" t="s">
        <v>0</v>
      </c>
      <c r="G46" s="16" t="s">
        <v>25</v>
      </c>
      <c r="H46" s="16" t="s">
        <v>154</v>
      </c>
      <c r="I46" s="16" t="s">
        <v>99</v>
      </c>
      <c r="J46" s="25" t="s">
        <v>159</v>
      </c>
      <c r="K46" s="8">
        <v>0</v>
      </c>
      <c r="L46" s="23">
        <v>5738000</v>
      </c>
      <c r="M46" s="23">
        <v>0</v>
      </c>
      <c r="N46" s="8">
        <f t="shared" si="0"/>
        <v>0</v>
      </c>
    </row>
    <row r="47" spans="1:14" ht="23.25" customHeight="1">
      <c r="A47" s="7" t="s">
        <v>100</v>
      </c>
      <c r="B47" s="17" t="s">
        <v>44</v>
      </c>
      <c r="C47" s="17" t="s">
        <v>17</v>
      </c>
      <c r="D47" s="17" t="s">
        <v>15</v>
      </c>
      <c r="E47" s="17" t="s">
        <v>95</v>
      </c>
      <c r="F47" s="17" t="s">
        <v>11</v>
      </c>
      <c r="G47" s="17" t="s">
        <v>9</v>
      </c>
      <c r="H47" s="17" t="s">
        <v>12</v>
      </c>
      <c r="I47" s="17" t="s">
        <v>99</v>
      </c>
      <c r="J47" s="27" t="s">
        <v>90</v>
      </c>
      <c r="K47" s="8">
        <f>K49+K50</f>
        <v>173100</v>
      </c>
      <c r="L47" s="23">
        <f>L49+L50</f>
        <v>170162</v>
      </c>
      <c r="M47" s="23">
        <f>M49+M50</f>
        <v>84972</v>
      </c>
      <c r="N47" s="8">
        <f t="shared" si="0"/>
        <v>49.93594339511759</v>
      </c>
    </row>
    <row r="48" spans="1:14" ht="35.25" customHeight="1">
      <c r="A48" s="7" t="s">
        <v>134</v>
      </c>
      <c r="B48" s="17" t="s">
        <v>44</v>
      </c>
      <c r="C48" s="17" t="s">
        <v>17</v>
      </c>
      <c r="D48" s="17" t="s">
        <v>15</v>
      </c>
      <c r="E48" s="17" t="s">
        <v>95</v>
      </c>
      <c r="F48" s="17" t="s">
        <v>97</v>
      </c>
      <c r="G48" s="17" t="s">
        <v>9</v>
      </c>
      <c r="H48" s="17" t="s">
        <v>12</v>
      </c>
      <c r="I48" s="17" t="s">
        <v>99</v>
      </c>
      <c r="J48" s="27" t="s">
        <v>153</v>
      </c>
      <c r="K48" s="8">
        <v>5900</v>
      </c>
      <c r="L48" s="23">
        <v>6092</v>
      </c>
      <c r="M48" s="23">
        <v>2952</v>
      </c>
      <c r="N48" s="8">
        <f t="shared" si="0"/>
        <v>48.456992777413</v>
      </c>
    </row>
    <row r="49" spans="1:14" ht="60.75" customHeight="1">
      <c r="A49" s="7" t="s">
        <v>135</v>
      </c>
      <c r="B49" s="5" t="s">
        <v>44</v>
      </c>
      <c r="C49" s="5" t="s">
        <v>17</v>
      </c>
      <c r="D49" s="5" t="s">
        <v>15</v>
      </c>
      <c r="E49" s="5" t="s">
        <v>95</v>
      </c>
      <c r="F49" s="5" t="s">
        <v>97</v>
      </c>
      <c r="G49" s="5" t="s">
        <v>25</v>
      </c>
      <c r="H49" s="5" t="s">
        <v>47</v>
      </c>
      <c r="I49" s="5" t="s">
        <v>99</v>
      </c>
      <c r="J49" s="24" t="s">
        <v>119</v>
      </c>
      <c r="K49" s="6">
        <v>5900</v>
      </c>
      <c r="L49" s="22">
        <v>6092</v>
      </c>
      <c r="M49" s="22">
        <v>2952</v>
      </c>
      <c r="N49" s="8">
        <f t="shared" si="0"/>
        <v>48.456992777413</v>
      </c>
    </row>
    <row r="50" spans="1:14" ht="61.5" customHeight="1">
      <c r="A50" s="7" t="s">
        <v>114</v>
      </c>
      <c r="B50" s="15" t="s">
        <v>44</v>
      </c>
      <c r="C50" s="5" t="s">
        <v>17</v>
      </c>
      <c r="D50" s="5" t="s">
        <v>15</v>
      </c>
      <c r="E50" s="5" t="s">
        <v>64</v>
      </c>
      <c r="F50" s="5" t="s">
        <v>65</v>
      </c>
      <c r="G50" s="5" t="s">
        <v>25</v>
      </c>
      <c r="H50" s="5" t="s">
        <v>12</v>
      </c>
      <c r="I50" s="5" t="s">
        <v>99</v>
      </c>
      <c r="J50" s="24" t="s">
        <v>116</v>
      </c>
      <c r="K50" s="6">
        <v>167200</v>
      </c>
      <c r="L50" s="22">
        <v>164070</v>
      </c>
      <c r="M50" s="22">
        <v>82020</v>
      </c>
      <c r="N50" s="8">
        <f t="shared" si="0"/>
        <v>49.99085756079722</v>
      </c>
    </row>
    <row r="51" spans="1:14" ht="15.75" customHeight="1">
      <c r="A51" s="7" t="s">
        <v>115</v>
      </c>
      <c r="B51" s="18" t="s">
        <v>44</v>
      </c>
      <c r="C51" s="18" t="s">
        <v>17</v>
      </c>
      <c r="D51" s="19" t="s">
        <v>15</v>
      </c>
      <c r="E51" s="19" t="s">
        <v>100</v>
      </c>
      <c r="F51" s="19" t="s">
        <v>11</v>
      </c>
      <c r="G51" s="19" t="s">
        <v>9</v>
      </c>
      <c r="H51" s="19" t="s">
        <v>12</v>
      </c>
      <c r="I51" s="19" t="s">
        <v>99</v>
      </c>
      <c r="J51" s="28" t="s">
        <v>72</v>
      </c>
      <c r="K51" s="6">
        <f>K54</f>
        <v>3887940</v>
      </c>
      <c r="L51" s="22">
        <f>L54+L52</f>
        <v>4323089.2</v>
      </c>
      <c r="M51" s="22">
        <f>M54+M52</f>
        <v>1180850</v>
      </c>
      <c r="N51" s="8">
        <f t="shared" si="0"/>
        <v>27.31495801659609</v>
      </c>
    </row>
    <row r="52" spans="1:14" ht="72" customHeight="1">
      <c r="A52" s="7" t="s">
        <v>163</v>
      </c>
      <c r="B52" s="18" t="s">
        <v>44</v>
      </c>
      <c r="C52" s="18" t="s">
        <v>17</v>
      </c>
      <c r="D52" s="19" t="s">
        <v>15</v>
      </c>
      <c r="E52" s="19" t="s">
        <v>100</v>
      </c>
      <c r="F52" s="19" t="s">
        <v>149</v>
      </c>
      <c r="G52" s="19" t="s">
        <v>9</v>
      </c>
      <c r="H52" s="19" t="s">
        <v>12</v>
      </c>
      <c r="I52" s="19" t="s">
        <v>99</v>
      </c>
      <c r="J52" s="28" t="s">
        <v>152</v>
      </c>
      <c r="K52" s="6">
        <v>0</v>
      </c>
      <c r="L52" s="22">
        <f>L53</f>
        <v>34599.2</v>
      </c>
      <c r="M52" s="22">
        <f>M53</f>
        <v>0</v>
      </c>
      <c r="N52" s="8">
        <f t="shared" si="0"/>
        <v>0</v>
      </c>
    </row>
    <row r="53" spans="1:14" ht="109.5" customHeight="1">
      <c r="A53" s="7" t="s">
        <v>164</v>
      </c>
      <c r="B53" s="18" t="s">
        <v>44</v>
      </c>
      <c r="C53" s="18" t="s">
        <v>17</v>
      </c>
      <c r="D53" s="19" t="s">
        <v>15</v>
      </c>
      <c r="E53" s="19" t="s">
        <v>100</v>
      </c>
      <c r="F53" s="19" t="s">
        <v>149</v>
      </c>
      <c r="G53" s="19" t="s">
        <v>25</v>
      </c>
      <c r="H53" s="19" t="s">
        <v>150</v>
      </c>
      <c r="I53" s="19" t="s">
        <v>99</v>
      </c>
      <c r="J53" s="28" t="s">
        <v>151</v>
      </c>
      <c r="K53" s="6">
        <v>0</v>
      </c>
      <c r="L53" s="22">
        <v>34599.2</v>
      </c>
      <c r="M53" s="22">
        <v>0</v>
      </c>
      <c r="N53" s="8">
        <f t="shared" si="0"/>
        <v>0</v>
      </c>
    </row>
    <row r="54" spans="1:14" ht="36" customHeight="1">
      <c r="A54" s="7" t="s">
        <v>165</v>
      </c>
      <c r="B54" s="5" t="s">
        <v>44</v>
      </c>
      <c r="C54" s="5" t="s">
        <v>17</v>
      </c>
      <c r="D54" s="5" t="s">
        <v>15</v>
      </c>
      <c r="E54" s="5" t="s">
        <v>66</v>
      </c>
      <c r="F54" s="5" t="s">
        <v>0</v>
      </c>
      <c r="G54" s="5" t="s">
        <v>9</v>
      </c>
      <c r="H54" s="5" t="s">
        <v>12</v>
      </c>
      <c r="I54" s="5" t="s">
        <v>99</v>
      </c>
      <c r="J54" s="24" t="s">
        <v>117</v>
      </c>
      <c r="K54" s="6">
        <f>K61+K60+K59+K56+K55+K56+K57+K58</f>
        <v>3887940</v>
      </c>
      <c r="L54" s="6">
        <f>L61+L60+L59+L56+L55+L57+L58</f>
        <v>4288490</v>
      </c>
      <c r="M54" s="6">
        <f>M61+M60+M59+M56+M57+M58</f>
        <v>1180850</v>
      </c>
      <c r="N54" s="8">
        <f t="shared" si="0"/>
        <v>27.5353329493598</v>
      </c>
    </row>
    <row r="55" spans="1:14" ht="60" customHeight="1">
      <c r="A55" s="7" t="s">
        <v>166</v>
      </c>
      <c r="B55" s="5" t="s">
        <v>44</v>
      </c>
      <c r="C55" s="5" t="s">
        <v>17</v>
      </c>
      <c r="D55" s="5" t="s">
        <v>15</v>
      </c>
      <c r="E55" s="5" t="s">
        <v>66</v>
      </c>
      <c r="F55" s="5" t="s">
        <v>0</v>
      </c>
      <c r="G55" s="5" t="s">
        <v>25</v>
      </c>
      <c r="H55" s="5" t="s">
        <v>143</v>
      </c>
      <c r="I55" s="5" t="s">
        <v>99</v>
      </c>
      <c r="J55" s="24" t="s">
        <v>144</v>
      </c>
      <c r="K55" s="6">
        <v>0</v>
      </c>
      <c r="L55" s="6">
        <v>201650</v>
      </c>
      <c r="M55" s="6"/>
      <c r="N55" s="8">
        <f t="shared" si="0"/>
        <v>0</v>
      </c>
    </row>
    <row r="56" spans="1:14" ht="36" customHeight="1">
      <c r="A56" s="7" t="s">
        <v>66</v>
      </c>
      <c r="B56" s="5" t="s">
        <v>44</v>
      </c>
      <c r="C56" s="5" t="s">
        <v>17</v>
      </c>
      <c r="D56" s="5" t="s">
        <v>15</v>
      </c>
      <c r="E56" s="5" t="s">
        <v>66</v>
      </c>
      <c r="F56" s="5" t="s">
        <v>0</v>
      </c>
      <c r="G56" s="5" t="s">
        <v>25</v>
      </c>
      <c r="H56" s="5" t="s">
        <v>104</v>
      </c>
      <c r="I56" s="5" t="s">
        <v>99</v>
      </c>
      <c r="J56" s="24" t="s">
        <v>137</v>
      </c>
      <c r="K56" s="6">
        <v>0</v>
      </c>
      <c r="L56" s="6">
        <v>106500</v>
      </c>
      <c r="M56" s="6">
        <v>106500</v>
      </c>
      <c r="N56" s="8">
        <f t="shared" si="0"/>
        <v>100</v>
      </c>
    </row>
    <row r="57" spans="1:14" ht="72.75" customHeight="1">
      <c r="A57" s="7" t="s">
        <v>167</v>
      </c>
      <c r="B57" s="5" t="s">
        <v>44</v>
      </c>
      <c r="C57" s="5" t="s">
        <v>17</v>
      </c>
      <c r="D57" s="5" t="s">
        <v>15</v>
      </c>
      <c r="E57" s="5" t="s">
        <v>66</v>
      </c>
      <c r="F57" s="5" t="s">
        <v>0</v>
      </c>
      <c r="G57" s="5" t="s">
        <v>25</v>
      </c>
      <c r="H57" s="5" t="s">
        <v>145</v>
      </c>
      <c r="I57" s="5" t="s">
        <v>99</v>
      </c>
      <c r="J57" s="24" t="s">
        <v>146</v>
      </c>
      <c r="K57" s="6">
        <v>0</v>
      </c>
      <c r="L57" s="6">
        <v>7150</v>
      </c>
      <c r="M57" s="6">
        <v>7150</v>
      </c>
      <c r="N57" s="8">
        <f t="shared" si="0"/>
        <v>100</v>
      </c>
    </row>
    <row r="58" spans="1:14" ht="48" customHeight="1">
      <c r="A58" s="7" t="s">
        <v>168</v>
      </c>
      <c r="B58" s="5" t="s">
        <v>44</v>
      </c>
      <c r="C58" s="5" t="s">
        <v>17</v>
      </c>
      <c r="D58" s="5" t="s">
        <v>15</v>
      </c>
      <c r="E58" s="5" t="s">
        <v>66</v>
      </c>
      <c r="F58" s="5" t="s">
        <v>0</v>
      </c>
      <c r="G58" s="5" t="s">
        <v>25</v>
      </c>
      <c r="H58" s="5" t="s">
        <v>147</v>
      </c>
      <c r="I58" s="5" t="s">
        <v>99</v>
      </c>
      <c r="J58" s="24" t="s">
        <v>148</v>
      </c>
      <c r="K58" s="6">
        <v>0</v>
      </c>
      <c r="L58" s="6">
        <v>14930</v>
      </c>
      <c r="M58" s="6">
        <v>14930</v>
      </c>
      <c r="N58" s="8">
        <f t="shared" si="0"/>
        <v>100</v>
      </c>
    </row>
    <row r="59" spans="1:14" ht="60.75" customHeight="1">
      <c r="A59" s="7" t="s">
        <v>169</v>
      </c>
      <c r="B59" s="5" t="s">
        <v>44</v>
      </c>
      <c r="C59" s="5" t="s">
        <v>17</v>
      </c>
      <c r="D59" s="5" t="s">
        <v>15</v>
      </c>
      <c r="E59" s="5" t="s">
        <v>66</v>
      </c>
      <c r="F59" s="5" t="s">
        <v>0</v>
      </c>
      <c r="G59" s="5" t="s">
        <v>25</v>
      </c>
      <c r="H59" s="5" t="s">
        <v>46</v>
      </c>
      <c r="I59" s="5" t="s">
        <v>99</v>
      </c>
      <c r="J59" s="24" t="s">
        <v>109</v>
      </c>
      <c r="K59" s="6">
        <v>2701100</v>
      </c>
      <c r="L59" s="22">
        <v>2771420</v>
      </c>
      <c r="M59" s="22">
        <v>690000</v>
      </c>
      <c r="N59" s="8">
        <f t="shared" si="0"/>
        <v>24.896984217476962</v>
      </c>
    </row>
    <row r="60" spans="1:14" ht="36.75" customHeight="1">
      <c r="A60" s="7" t="s">
        <v>170</v>
      </c>
      <c r="B60" s="15" t="s">
        <v>44</v>
      </c>
      <c r="C60" s="5" t="s">
        <v>17</v>
      </c>
      <c r="D60" s="5" t="s">
        <v>15</v>
      </c>
      <c r="E60" s="5" t="s">
        <v>66</v>
      </c>
      <c r="F60" s="5" t="s">
        <v>0</v>
      </c>
      <c r="G60" s="5" t="s">
        <v>25</v>
      </c>
      <c r="H60" s="5" t="s">
        <v>129</v>
      </c>
      <c r="I60" s="5" t="s">
        <v>99</v>
      </c>
      <c r="J60" s="24" t="s">
        <v>138</v>
      </c>
      <c r="K60" s="6">
        <v>462300</v>
      </c>
      <c r="L60" s="22">
        <v>462300</v>
      </c>
      <c r="M60" s="22">
        <v>0</v>
      </c>
      <c r="N60" s="8">
        <v>0</v>
      </c>
    </row>
    <row r="61" spans="1:14" ht="40.5" customHeight="1">
      <c r="A61" s="7" t="s">
        <v>171</v>
      </c>
      <c r="B61" s="15" t="s">
        <v>44</v>
      </c>
      <c r="C61" s="5" t="s">
        <v>17</v>
      </c>
      <c r="D61" s="5" t="s">
        <v>15</v>
      </c>
      <c r="E61" s="5" t="s">
        <v>66</v>
      </c>
      <c r="F61" s="5" t="s">
        <v>0</v>
      </c>
      <c r="G61" s="5" t="s">
        <v>25</v>
      </c>
      <c r="H61" s="5" t="s">
        <v>50</v>
      </c>
      <c r="I61" s="5" t="s">
        <v>99</v>
      </c>
      <c r="J61" s="24" t="s">
        <v>118</v>
      </c>
      <c r="K61" s="6">
        <v>724540</v>
      </c>
      <c r="L61" s="22">
        <v>724540</v>
      </c>
      <c r="M61" s="22">
        <v>362270</v>
      </c>
      <c r="N61" s="8">
        <f t="shared" si="0"/>
        <v>50</v>
      </c>
    </row>
    <row r="62" spans="1:14" ht="63.75" customHeight="1">
      <c r="A62" s="7" t="s">
        <v>172</v>
      </c>
      <c r="B62" s="15" t="s">
        <v>44</v>
      </c>
      <c r="C62" s="5" t="s">
        <v>17</v>
      </c>
      <c r="D62" s="5" t="s">
        <v>49</v>
      </c>
      <c r="E62" s="5" t="s">
        <v>9</v>
      </c>
      <c r="F62" s="5" t="s">
        <v>11</v>
      </c>
      <c r="G62" s="5" t="s">
        <v>9</v>
      </c>
      <c r="H62" s="5" t="s">
        <v>12</v>
      </c>
      <c r="I62" s="5" t="s">
        <v>11</v>
      </c>
      <c r="J62" s="29" t="s">
        <v>128</v>
      </c>
      <c r="K62" s="6">
        <f aca="true" t="shared" si="4" ref="K62:M63">K63</f>
        <v>0</v>
      </c>
      <c r="L62" s="22">
        <f t="shared" si="4"/>
        <v>55148.11</v>
      </c>
      <c r="M62" s="22">
        <f t="shared" si="4"/>
        <v>55148.11</v>
      </c>
      <c r="N62" s="8">
        <f t="shared" si="0"/>
        <v>100</v>
      </c>
    </row>
    <row r="63" spans="1:14" ht="108" customHeight="1">
      <c r="A63" s="7" t="s">
        <v>173</v>
      </c>
      <c r="B63" s="15" t="s">
        <v>44</v>
      </c>
      <c r="C63" s="5" t="s">
        <v>17</v>
      </c>
      <c r="D63" s="5" t="s">
        <v>49</v>
      </c>
      <c r="E63" s="5" t="s">
        <v>9</v>
      </c>
      <c r="F63" s="5" t="s">
        <v>11</v>
      </c>
      <c r="G63" s="5" t="s">
        <v>9</v>
      </c>
      <c r="H63" s="5" t="s">
        <v>12</v>
      </c>
      <c r="I63" s="5" t="s">
        <v>99</v>
      </c>
      <c r="J63" s="24" t="s">
        <v>139</v>
      </c>
      <c r="K63" s="6">
        <f t="shared" si="4"/>
        <v>0</v>
      </c>
      <c r="L63" s="22">
        <f t="shared" si="4"/>
        <v>55148.11</v>
      </c>
      <c r="M63" s="22">
        <f t="shared" si="4"/>
        <v>55148.11</v>
      </c>
      <c r="N63" s="8">
        <f t="shared" si="0"/>
        <v>100</v>
      </c>
    </row>
    <row r="64" spans="1:14" ht="96" customHeight="1">
      <c r="A64" s="7" t="s">
        <v>174</v>
      </c>
      <c r="B64" s="15" t="s">
        <v>44</v>
      </c>
      <c r="C64" s="5" t="s">
        <v>17</v>
      </c>
      <c r="D64" s="5" t="s">
        <v>49</v>
      </c>
      <c r="E64" s="5" t="s">
        <v>9</v>
      </c>
      <c r="F64" s="5" t="s">
        <v>11</v>
      </c>
      <c r="G64" s="5" t="s">
        <v>25</v>
      </c>
      <c r="H64" s="5" t="s">
        <v>12</v>
      </c>
      <c r="I64" s="5" t="s">
        <v>99</v>
      </c>
      <c r="J64" s="24" t="s">
        <v>140</v>
      </c>
      <c r="K64" s="6">
        <v>0</v>
      </c>
      <c r="L64" s="22">
        <v>55148.11</v>
      </c>
      <c r="M64" s="22">
        <v>55148.11</v>
      </c>
      <c r="N64" s="8">
        <f t="shared" si="0"/>
        <v>100</v>
      </c>
    </row>
    <row r="65" spans="1:14" ht="12.75">
      <c r="A65" s="30" t="s">
        <v>52</v>
      </c>
      <c r="B65" s="31"/>
      <c r="C65" s="31"/>
      <c r="D65" s="31"/>
      <c r="E65" s="31"/>
      <c r="F65" s="31"/>
      <c r="G65" s="31"/>
      <c r="H65" s="31"/>
      <c r="I65" s="31"/>
      <c r="J65" s="32"/>
      <c r="K65" s="23">
        <f>K8+K38+K62</f>
        <v>10436840</v>
      </c>
      <c r="L65" s="23">
        <f>L8+L38</f>
        <v>20474399.31</v>
      </c>
      <c r="M65" s="23">
        <f>M8+M38</f>
        <v>4233304.33</v>
      </c>
      <c r="N65" s="8">
        <f>M65/L65*100</f>
        <v>20.67608561259422</v>
      </c>
    </row>
  </sheetData>
  <sheetProtection/>
  <mergeCells count="5">
    <mergeCell ref="A65:J65"/>
    <mergeCell ref="A4:N4"/>
    <mergeCell ref="J2:N2"/>
    <mergeCell ref="K1:N1"/>
    <mergeCell ref="K3:N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2022-04-18T07:44:14Z</cp:lastPrinted>
  <dcterms:created xsi:type="dcterms:W3CDTF">2010-12-01T11:29:51Z</dcterms:created>
  <dcterms:modified xsi:type="dcterms:W3CDTF">2022-07-05T09:15:21Z</dcterms:modified>
  <cp:category/>
  <cp:version/>
  <cp:contentType/>
  <cp:contentStatus/>
</cp:coreProperties>
</file>